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1\2021 WA Clean Energy Implementation Plan (CEIP) (UE-210628)\CEIP Document Final Draft 10.01.2021\Appendix E-CBI\"/>
    </mc:Choice>
  </mc:AlternateContent>
  <xr:revisionPtr revIDLastSave="0" documentId="13_ncr:1_{9B366A26-8046-45C9-83AE-C73E21DB3301}" xr6:coauthVersionLast="45" xr6:coauthVersionMax="45" xr10:uidLastSave="{00000000-0000-0000-0000-000000000000}"/>
  <bookViews>
    <workbookView xWindow="-120" yWindow="-120" windowWidth="29040" windowHeight="15990" xr2:uid="{6DFD8F9A-5C96-420C-92ED-23DD654CB0EF}"/>
  </bookViews>
  <sheets>
    <sheet name="Avist Owned Resource Emiss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D28" i="1"/>
  <c r="D14" i="1"/>
  <c r="H46" i="1" l="1"/>
  <c r="H33" i="1"/>
  <c r="H19" i="1"/>
  <c r="H5" i="1"/>
  <c r="H54" i="1" l="1"/>
  <c r="H55" i="1"/>
  <c r="H41" i="1"/>
  <c r="H42" i="1"/>
  <c r="H27" i="1"/>
  <c r="H28" i="1"/>
  <c r="H14" i="1"/>
  <c r="H13" i="1"/>
  <c r="E27" i="1" l="1"/>
  <c r="E28" i="1"/>
  <c r="E14" i="1"/>
  <c r="E13" i="1"/>
  <c r="G55" i="1" l="1"/>
  <c r="F55" i="1"/>
  <c r="E55" i="1"/>
  <c r="D55" i="1"/>
  <c r="G54" i="1"/>
  <c r="F54" i="1"/>
  <c r="E54" i="1"/>
  <c r="D54" i="1"/>
  <c r="G42" i="1"/>
  <c r="F42" i="1"/>
  <c r="E42" i="1"/>
  <c r="G41" i="1"/>
  <c r="F41" i="1"/>
  <c r="E41" i="1"/>
  <c r="D41" i="1"/>
  <c r="G28" i="1"/>
  <c r="F28" i="1"/>
  <c r="G27" i="1"/>
  <c r="F27" i="1"/>
  <c r="D27" i="1"/>
  <c r="G14" i="1"/>
  <c r="F14" i="1"/>
  <c r="G13" i="1"/>
  <c r="F13" i="1"/>
  <c r="D13" i="1"/>
</calcChain>
</file>

<file path=xl/sharedStrings.xml><?xml version="1.0" encoding="utf-8"?>
<sst xmlns="http://schemas.openxmlformats.org/spreadsheetml/2006/main" count="126" uniqueCount="26">
  <si>
    <t>Colstrip 3 &amp; 4</t>
  </si>
  <si>
    <t>Rathdrum</t>
  </si>
  <si>
    <t>Northeast</t>
  </si>
  <si>
    <t>Boulder Park</t>
  </si>
  <si>
    <t>Coyote Springs II</t>
  </si>
  <si>
    <t>Kettle Falls CT</t>
  </si>
  <si>
    <t>Kettle Falls</t>
  </si>
  <si>
    <t>Total</t>
  </si>
  <si>
    <t>Total within WA</t>
  </si>
  <si>
    <t>State</t>
  </si>
  <si>
    <t>Montana</t>
  </si>
  <si>
    <t>Fuel Type</t>
  </si>
  <si>
    <t>Natural gas</t>
  </si>
  <si>
    <t>Wood</t>
  </si>
  <si>
    <t>Idaho</t>
  </si>
  <si>
    <t>Washington</t>
  </si>
  <si>
    <t>Oregon</t>
  </si>
  <si>
    <t>Plant</t>
  </si>
  <si>
    <t>Data is in Metric Tons unless otherwise indicated</t>
  </si>
  <si>
    <t>Coal/Oil</t>
  </si>
  <si>
    <t>SO2- Metric Tonnes</t>
  </si>
  <si>
    <t>NOx- Metric Tonnes</t>
  </si>
  <si>
    <t>Hg- Metric Tonnes</t>
  </si>
  <si>
    <t>VOC- Metric Tonnes</t>
  </si>
  <si>
    <t>Lancaster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</si>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</sst>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7" formatCode="_(* #,##0.0000_);_(* \(#,##0.0000\);_(* &quot;-&quot;??_);_(@_)"/>
    <numFmt numFmtId="169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165" fontId="3" fillId="0" borderId="0" xfId="1" applyNumberFormat="1" applyFont="1" applyBorder="1"/>
    <xf numFmtId="164" fontId="3" fillId="0" borderId="0" xfId="1" applyNumberFormat="1" applyFont="1" applyBorder="1"/>
    <xf numFmtId="169" fontId="3" fillId="0" borderId="0" xfId="1" applyNumberFormat="1" applyFont="1" applyBorder="1"/>
    <xf numFmtId="0" fontId="2" fillId="0" borderId="0" xfId="0" applyFont="1" applyFill="1" applyBorder="1"/>
    <xf numFmtId="164" fontId="2" fillId="0" borderId="0" xfId="1" applyNumberFormat="1" applyFont="1" applyBorder="1"/>
    <xf numFmtId="43" fontId="3" fillId="0" borderId="0" xfId="1" applyNumberFormat="1" applyFont="1" applyBorder="1"/>
    <xf numFmtId="167" fontId="3" fillId="0" borderId="0" xfId="1" applyNumberFormat="1" applyFont="1" applyBorder="1"/>
    <xf numFmtId="167" fontId="2" fillId="0" borderId="0" xfId="1" applyNumberFormat="1" applyFont="1" applyBorder="1"/>
    <xf numFmtId="43" fontId="2" fillId="0" borderId="0" xfId="1" applyNumberFormat="1" applyFont="1" applyBorder="1"/>
    <xf numFmtId="0" fontId="0" fillId="0" borderId="0" xfId="0" applyBorder="1"/>
    <xf numFmtId="43" fontId="3" fillId="0" borderId="0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6D1F2"/>
      <color rgb="FFF58021"/>
      <color rgb="FF2CB34A"/>
      <color rgb="FF0076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SO2</a:t>
            </a:r>
          </a:p>
        </c:rich>
      </c:tx>
      <c:layout>
        <c:manualLayout>
          <c:xMode val="edge"/>
          <c:yMode val="edge"/>
          <c:x val="0.48331233595800527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6B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'Avist Owned Resource Emissions'!$D$4:$H$4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'Avist Owned Resource Emissions'!$D$14:$H$14</c:f>
              <c:numCache>
                <c:formatCode>_(* #,##0.0_);_(* \(#,##0.0\);_(* "-"??_);_(@_)</c:formatCode>
                <c:ptCount val="5"/>
                <c:pt idx="0">
                  <c:v>4.071924086582448</c:v>
                </c:pt>
                <c:pt idx="1">
                  <c:v>1.4596422512135336</c:v>
                </c:pt>
                <c:pt idx="2">
                  <c:v>1.6618622585143772</c:v>
                </c:pt>
                <c:pt idx="3">
                  <c:v>1.6004988066443206</c:v>
                </c:pt>
                <c:pt idx="4">
                  <c:v>1.4000000000000001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C-4FA4-B5AE-0DA45A035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6292767"/>
        <c:axId val="322497839"/>
      </c:barChart>
      <c:catAx>
        <c:axId val="1966292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2497839"/>
        <c:crosses val="autoZero"/>
        <c:auto val="1"/>
        <c:lblAlgn val="ctr"/>
        <c:lblOffset val="100"/>
        <c:noMultiLvlLbl val="0"/>
      </c:catAx>
      <c:valAx>
        <c:axId val="322497839"/>
        <c:scaling>
          <c:orientation val="minMax"/>
          <c:max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Metric Tons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45906605424321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66292767"/>
        <c:crosses val="autoZero"/>
        <c:crossBetween val="between"/>
        <c:majorUnit val="1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NOx</a:t>
            </a:r>
          </a:p>
        </c:rich>
      </c:tx>
      <c:layout>
        <c:manualLayout>
          <c:xMode val="edge"/>
          <c:yMode val="edge"/>
          <c:x val="0.48331233595800527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CB34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'Avist Owned Resource Emissions'!$D$4:$H$4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'Avist Owned Resource Emissions'!$D$28:$H$28</c:f>
              <c:numCache>
                <c:formatCode>_(* #,##0.0_);_(* \(#,##0.0\);_(* "-"??_);_(@_)</c:formatCode>
                <c:ptCount val="5"/>
                <c:pt idx="0">
                  <c:v>425.5538831918571</c:v>
                </c:pt>
                <c:pt idx="1">
                  <c:v>379.23646115708237</c:v>
                </c:pt>
                <c:pt idx="2">
                  <c:v>423.25297098165566</c:v>
                </c:pt>
                <c:pt idx="3">
                  <c:v>396.21864056735677</c:v>
                </c:pt>
                <c:pt idx="4">
                  <c:v>365.09999999999997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1-43AB-ACF0-4356916D7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6292767"/>
        <c:axId val="322497839"/>
      </c:barChart>
      <c:catAx>
        <c:axId val="1966292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2497839"/>
        <c:crosses val="autoZero"/>
        <c:auto val="1"/>
        <c:lblAlgn val="ctr"/>
        <c:lblOffset val="100"/>
        <c:noMultiLvlLbl val="0"/>
      </c:catAx>
      <c:valAx>
        <c:axId val="322497839"/>
        <c:scaling>
          <c:orientation val="minMax"/>
          <c:max val="5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Metric Tons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45906605424321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66292767"/>
        <c:crosses val="autoZero"/>
        <c:crossBetween val="between"/>
        <c:majorUnit val="10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Mercury</a:t>
            </a:r>
          </a:p>
        </c:rich>
      </c:tx>
      <c:layout>
        <c:manualLayout>
          <c:xMode val="edge"/>
          <c:yMode val="edge"/>
          <c:x val="0.48331233595800527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5802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'Avist Owned Resource Emissions'!$D$4:$H$4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'Avist Owned Resource Emissions'!$D$42:$H$42</c:f>
              <c:numCache>
                <c:formatCode>_(* #,##0.0000_);_(* \(#,##0.0000\);_(* "-"??_);_(@_)</c:formatCode>
                <c:ptCount val="5"/>
                <c:pt idx="0">
                  <c:v>7.3869687109728993E-3</c:v>
                </c:pt>
                <c:pt idx="1">
                  <c:v>6.8608905444813998E-3</c:v>
                </c:pt>
                <c:pt idx="2">
                  <c:v>7.5493195233637999E-3</c:v>
                </c:pt>
                <c:pt idx="3">
                  <c:v>6.8227014663443993E-3</c:v>
                </c:pt>
                <c:pt idx="4">
                  <c:v>6.6E-3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1-4BA5-BB88-5F3AD2795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6292767"/>
        <c:axId val="322497839"/>
      </c:barChart>
      <c:catAx>
        <c:axId val="1966292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2497839"/>
        <c:crosses val="autoZero"/>
        <c:auto val="1"/>
        <c:lblAlgn val="ctr"/>
        <c:lblOffset val="100"/>
        <c:noMultiLvlLbl val="0"/>
      </c:catAx>
      <c:valAx>
        <c:axId val="322497839"/>
        <c:scaling>
          <c:orientation val="minMax"/>
          <c:max val="5.000000000000001E-2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Metric Tons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45906605424321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66292767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VOC</a:t>
            </a:r>
          </a:p>
        </c:rich>
      </c:tx>
      <c:layout>
        <c:manualLayout>
          <c:xMode val="edge"/>
          <c:yMode val="edge"/>
          <c:x val="0.48331233595800527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6D1F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'Avist Owned Resource Emissions'!$D$4:$H$4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'Avist Owned Resource Emissions'!$D$55:$H$55</c:f>
              <c:numCache>
                <c:formatCode>_(* #,##0.00_);_(* \(#,##0.00\);_(* "-"??_);_(@_)</c:formatCode>
                <c:ptCount val="5"/>
                <c:pt idx="0">
                  <c:v>20.749094358417672</c:v>
                </c:pt>
                <c:pt idx="1">
                  <c:v>33.143845541898536</c:v>
                </c:pt>
                <c:pt idx="2">
                  <c:v>43.131884001695525</c:v>
                </c:pt>
                <c:pt idx="3">
                  <c:v>47.728727559333969</c:v>
                </c:pt>
                <c:pt idx="4">
                  <c:v>39.54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1-4CD7-AD9D-784AFCA87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6292767"/>
        <c:axId val="322497839"/>
      </c:barChart>
      <c:catAx>
        <c:axId val="1966292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2497839"/>
        <c:crosses val="autoZero"/>
        <c:auto val="1"/>
        <c:lblAlgn val="ctr"/>
        <c:lblOffset val="100"/>
        <c:noMultiLvlLbl val="0"/>
      </c:catAx>
      <c:valAx>
        <c:axId val="3224978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Metric Tons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45906605424321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66292767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5953</xdr:colOff>
      <xdr:row>4</xdr:row>
      <xdr:rowOff>86915</xdr:rowOff>
    </xdr:from>
    <xdr:to>
      <xdr:col>18</xdr:col>
      <xdr:colOff>327421</xdr:colOff>
      <xdr:row>19</xdr:row>
      <xdr:rowOff>103584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3447076-33C4-4C4A-A0C8-CF485D067B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595311</xdr:colOff>
      <xdr:row>19</xdr:row>
      <xdr:rowOff>71438</xdr:rowOff>
    </xdr:from>
    <xdr:to>
      <xdr:col>18</xdr:col>
      <xdr:colOff>309561</xdr:colOff>
      <xdr:row>34</xdr:row>
      <xdr:rowOff>88106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2D405C3-8267-4B04-8B31-9D3F61EDC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214312</xdr:colOff>
      <xdr:row>4</xdr:row>
      <xdr:rowOff>95250</xdr:rowOff>
    </xdr:from>
    <xdr:to>
      <xdr:col>25</xdr:col>
      <xdr:colOff>535781</xdr:colOff>
      <xdr:row>19</xdr:row>
      <xdr:rowOff>111919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8FBF4B7-FF24-4895-8932-071B79FF7D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226218</xdr:colOff>
      <xdr:row>19</xdr:row>
      <xdr:rowOff>23813</xdr:rowOff>
    </xdr:from>
    <xdr:to>
      <xdr:col>25</xdr:col>
      <xdr:colOff>547687</xdr:colOff>
      <xdr:row>34</xdr:row>
      <xdr:rowOff>40481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10DEB59-15D2-4D75-9C47-52C6AF5B7B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31D70-74B6-48B5-84A8-9CA5F75C2B1E}">
  <dimension ref="A1:H57"/>
  <sheetViews>
    <sheetView tabSelected="1" zoomScale="80" zoomScaleNormal="80" workbookViewId="0">
      <selection activeCell="I23" sqref="I23"/>
    </sheetView>
  </sheetViews>
  <sheetFormatPr defaultRowHeight="14.25" x14ac:dyDescent="0.2"/>
  <cols>
    <col min="1" max="1" width="13.7109375" style="2" customWidth="1"/>
    <col min="2" max="2" width="20.5703125" style="2" customWidth="1"/>
    <col min="3" max="3" width="17.5703125" style="2" customWidth="1"/>
    <col min="4" max="8" width="13.140625" style="2" customWidth="1"/>
    <col min="9" max="16384" width="9.140625" style="2"/>
  </cols>
  <sheetData>
    <row r="1" spans="1:8" ht="15" x14ac:dyDescent="0.25">
      <c r="A1" s="1" t="s">
        <v>18</v>
      </c>
    </row>
    <row r="2" spans="1:8" ht="15" x14ac:dyDescent="0.25">
      <c r="A2" s="1"/>
    </row>
    <row r="3" spans="1:8" ht="15" x14ac:dyDescent="0.25">
      <c r="A3" s="1" t="s">
        <v>20</v>
      </c>
      <c r="D3" s="3"/>
      <c r="E3" s="3"/>
      <c r="F3" s="3"/>
      <c r="G3" s="3"/>
      <c r="H3" s="3"/>
    </row>
    <row r="4" spans="1:8" ht="15" x14ac:dyDescent="0.25">
      <c r="A4" s="1" t="s">
        <v>9</v>
      </c>
      <c r="B4" s="1" t="s">
        <v>17</v>
      </c>
      <c r="C4" s="1" t="s">
        <v>11</v>
      </c>
      <c r="D4" s="1">
        <v>2016</v>
      </c>
      <c r="E4" s="1">
        <v>2017</v>
      </c>
      <c r="F4" s="1">
        <v>2018</v>
      </c>
      <c r="G4" s="1">
        <v>2019</v>
      </c>
      <c r="H4" s="1">
        <v>2020</v>
      </c>
    </row>
    <row r="5" spans="1:8" x14ac:dyDescent="0.2">
      <c r="A5" s="2" t="s">
        <v>10</v>
      </c>
      <c r="B5" s="2" t="s">
        <v>0</v>
      </c>
      <c r="C5" s="2" t="s">
        <v>19</v>
      </c>
      <c r="D5" s="4">
        <v>674.70606503713657</v>
      </c>
      <c r="E5" s="4">
        <v>630.88531717892738</v>
      </c>
      <c r="F5" s="4">
        <v>593.02334542990911</v>
      </c>
      <c r="G5" s="4">
        <v>647.32549774904339</v>
      </c>
      <c r="H5" s="4">
        <f>236.3+3.7</f>
        <v>240</v>
      </c>
    </row>
    <row r="6" spans="1:8" x14ac:dyDescent="0.2">
      <c r="A6" s="2" t="s">
        <v>14</v>
      </c>
      <c r="B6" s="2" t="s">
        <v>1</v>
      </c>
      <c r="C6" s="2" t="s">
        <v>12</v>
      </c>
      <c r="D6" s="4">
        <v>0.13887019266455516</v>
      </c>
      <c r="E6" s="4">
        <v>0.22850461513272088</v>
      </c>
      <c r="F6" s="4">
        <v>0.48112142715074874</v>
      </c>
      <c r="G6" s="4">
        <v>0.58299344852450397</v>
      </c>
      <c r="H6" s="4">
        <v>0.6</v>
      </c>
    </row>
    <row r="7" spans="1:8" x14ac:dyDescent="0.2">
      <c r="A7" s="2" t="s">
        <v>15</v>
      </c>
      <c r="B7" s="2" t="s">
        <v>2</v>
      </c>
      <c r="C7" s="2" t="s">
        <v>12</v>
      </c>
      <c r="D7" s="4">
        <v>3.9148253697887997E-3</v>
      </c>
      <c r="E7" s="4">
        <v>1.3841504534980798E-3</v>
      </c>
      <c r="F7" s="4">
        <v>5.0820129622079994E-3</v>
      </c>
      <c r="G7" s="4">
        <v>1.16942144427072E-2</v>
      </c>
      <c r="H7" s="5">
        <v>0</v>
      </c>
    </row>
    <row r="8" spans="1:8" x14ac:dyDescent="0.2">
      <c r="A8" s="2" t="s">
        <v>15</v>
      </c>
      <c r="B8" s="2" t="s">
        <v>3</v>
      </c>
      <c r="C8" s="2" t="s">
        <v>12</v>
      </c>
      <c r="D8" s="4">
        <v>4.615836003943919E-2</v>
      </c>
      <c r="E8" s="4">
        <v>6.8076076712109121E-2</v>
      </c>
      <c r="F8" s="4">
        <v>0.12031805303768159</v>
      </c>
      <c r="G8" s="4">
        <v>0.16594726941979196</v>
      </c>
      <c r="H8" s="4">
        <v>0.1</v>
      </c>
    </row>
    <row r="9" spans="1:8" x14ac:dyDescent="0.2">
      <c r="A9" s="2" t="s">
        <v>16</v>
      </c>
      <c r="B9" s="2" t="s">
        <v>4</v>
      </c>
      <c r="C9" s="2" t="s">
        <v>12</v>
      </c>
      <c r="D9" s="4">
        <v>3.3145025362946479</v>
      </c>
      <c r="E9" s="4">
        <v>3.1132662714819501</v>
      </c>
      <c r="F9" s="4">
        <v>2.7943978812515415</v>
      </c>
      <c r="G9" s="4">
        <v>3.4738434680950507</v>
      </c>
      <c r="H9" s="4">
        <v>3.2</v>
      </c>
    </row>
    <row r="10" spans="1:8" x14ac:dyDescent="0.2">
      <c r="A10" s="2" t="s">
        <v>14</v>
      </c>
      <c r="B10" s="2" t="s">
        <v>24</v>
      </c>
      <c r="C10" s="2" t="s">
        <v>12</v>
      </c>
      <c r="D10" s="4">
        <v>2.5319526093400002</v>
      </c>
      <c r="E10" s="4">
        <v>2.5782190310800002</v>
      </c>
      <c r="F10" s="4">
        <v>3.0635628669799999</v>
      </c>
      <c r="G10" s="4">
        <v>3.4473020120000002</v>
      </c>
      <c r="H10" s="4">
        <v>3.2486285539400002</v>
      </c>
    </row>
    <row r="11" spans="1:8" x14ac:dyDescent="0.2">
      <c r="A11" s="2" t="s">
        <v>15</v>
      </c>
      <c r="B11" s="2" t="s">
        <v>5</v>
      </c>
      <c r="C11" s="2" t="s">
        <v>12</v>
      </c>
      <c r="D11" s="4">
        <v>1.17821723593608E-2</v>
      </c>
      <c r="E11" s="4">
        <v>1.8003915151646396E-2</v>
      </c>
      <c r="F11" s="4">
        <v>2.6598287841727682E-2</v>
      </c>
      <c r="G11" s="4">
        <v>5.8317029512941598E-2</v>
      </c>
      <c r="H11" s="5">
        <v>0</v>
      </c>
    </row>
    <row r="12" spans="1:8" x14ac:dyDescent="0.2">
      <c r="A12" s="2" t="s">
        <v>15</v>
      </c>
      <c r="B12" s="2" t="s">
        <v>6</v>
      </c>
      <c r="C12" s="2" t="s">
        <v>13</v>
      </c>
      <c r="D12" s="4">
        <v>4.0100687288138595</v>
      </c>
      <c r="E12" s="4">
        <v>1.3721781088962799</v>
      </c>
      <c r="F12" s="4">
        <v>1.50986390467276</v>
      </c>
      <c r="G12" s="4">
        <v>1.3645402932688799</v>
      </c>
      <c r="H12" s="4">
        <v>1.3</v>
      </c>
    </row>
    <row r="13" spans="1:8" ht="15" x14ac:dyDescent="0.25">
      <c r="B13" s="6" t="s">
        <v>7</v>
      </c>
      <c r="C13" s="6"/>
      <c r="D13" s="7">
        <f t="shared" ref="D13:H13" si="0">SUM(D5:D12)</f>
        <v>684.76331446201812</v>
      </c>
      <c r="E13" s="7">
        <f t="shared" si="0"/>
        <v>638.26494934783568</v>
      </c>
      <c r="F13" s="7">
        <f t="shared" si="0"/>
        <v>601.02428986380573</v>
      </c>
      <c r="G13" s="7">
        <f t="shared" si="0"/>
        <v>656.43013548430736</v>
      </c>
      <c r="H13" s="7">
        <f t="shared" si="0"/>
        <v>248.44862855393998</v>
      </c>
    </row>
    <row r="14" spans="1:8" ht="15" x14ac:dyDescent="0.25">
      <c r="B14" s="6" t="s">
        <v>8</v>
      </c>
      <c r="C14" s="6"/>
      <c r="D14" s="7">
        <f>SUM(D11:D12,D8,D7)</f>
        <v>4.071924086582448</v>
      </c>
      <c r="E14" s="7">
        <f t="shared" ref="E14:H14" si="1">SUM(E11:E12,E8,E7)</f>
        <v>1.4596422512135336</v>
      </c>
      <c r="F14" s="7">
        <f t="shared" si="1"/>
        <v>1.6618622585143772</v>
      </c>
      <c r="G14" s="7">
        <f t="shared" si="1"/>
        <v>1.6004988066443206</v>
      </c>
      <c r="H14" s="7">
        <f t="shared" si="1"/>
        <v>1.4000000000000001</v>
      </c>
    </row>
    <row r="15" spans="1:8" x14ac:dyDescent="0.2">
      <c r="D15" s="8"/>
      <c r="E15" s="8"/>
      <c r="F15" s="8"/>
      <c r="G15" s="8"/>
      <c r="H15" s="8"/>
    </row>
    <row r="16" spans="1:8" x14ac:dyDescent="0.2">
      <c r="D16" s="8"/>
      <c r="E16" s="8"/>
      <c r="F16" s="8"/>
      <c r="G16" s="8"/>
      <c r="H16" s="8"/>
    </row>
    <row r="17" spans="1:8" ht="15" x14ac:dyDescent="0.25">
      <c r="A17" s="1" t="s">
        <v>21</v>
      </c>
      <c r="D17" s="8"/>
      <c r="E17" s="8"/>
      <c r="F17" s="8"/>
      <c r="G17" s="8"/>
      <c r="H17" s="8"/>
    </row>
    <row r="18" spans="1:8" ht="15" x14ac:dyDescent="0.25">
      <c r="A18" s="1" t="s">
        <v>9</v>
      </c>
      <c r="B18" s="1" t="s">
        <v>17</v>
      </c>
      <c r="C18" s="1" t="s">
        <v>11</v>
      </c>
      <c r="D18" s="1">
        <v>2016</v>
      </c>
      <c r="E18" s="1">
        <v>2017</v>
      </c>
      <c r="F18" s="1">
        <v>2018</v>
      </c>
      <c r="G18" s="1">
        <v>2019</v>
      </c>
      <c r="H18" s="1">
        <v>2020</v>
      </c>
    </row>
    <row r="19" spans="1:8" x14ac:dyDescent="0.2">
      <c r="A19" s="2" t="s">
        <v>10</v>
      </c>
      <c r="B19" s="2" t="s">
        <v>0</v>
      </c>
      <c r="C19" s="2" t="s">
        <v>19</v>
      </c>
      <c r="D19" s="4">
        <v>1178.4024398902434</v>
      </c>
      <c r="E19" s="4">
        <v>1058.777029251248</v>
      </c>
      <c r="F19" s="4">
        <v>1063.4157859482125</v>
      </c>
      <c r="G19" s="4">
        <v>1162.3790696493279</v>
      </c>
      <c r="H19" s="4">
        <f>845.3+1.1</f>
        <v>846.4</v>
      </c>
    </row>
    <row r="20" spans="1:8" x14ac:dyDescent="0.2">
      <c r="A20" s="2" t="s">
        <v>14</v>
      </c>
      <c r="B20" s="2" t="s">
        <v>1</v>
      </c>
      <c r="C20" s="2" t="s">
        <v>12</v>
      </c>
      <c r="D20" s="4">
        <v>16.201522477531437</v>
      </c>
      <c r="E20" s="4">
        <v>19.422892286281279</v>
      </c>
      <c r="F20" s="4">
        <v>29.669154674296173</v>
      </c>
      <c r="G20" s="4">
        <v>35.951262659011078</v>
      </c>
      <c r="H20" s="4">
        <v>34.299999999999997</v>
      </c>
    </row>
    <row r="21" spans="1:8" x14ac:dyDescent="0.2">
      <c r="A21" s="2" t="s">
        <v>15</v>
      </c>
      <c r="B21" s="2" t="s">
        <v>2</v>
      </c>
      <c r="C21" s="2" t="s">
        <v>12</v>
      </c>
      <c r="D21" s="4">
        <v>2.3488952218732799</v>
      </c>
      <c r="E21" s="4">
        <v>1.1765278854733678</v>
      </c>
      <c r="F21" s="4">
        <v>4.3197110178768003</v>
      </c>
      <c r="G21" s="4">
        <v>9.940082276301121</v>
      </c>
      <c r="H21" s="4">
        <v>1.9</v>
      </c>
    </row>
    <row r="22" spans="1:8" x14ac:dyDescent="0.2">
      <c r="A22" s="2" t="s">
        <v>15</v>
      </c>
      <c r="B22" s="2" t="s">
        <v>3</v>
      </c>
      <c r="C22" s="2" t="s">
        <v>12</v>
      </c>
      <c r="D22" s="4">
        <v>1.9232650016433002</v>
      </c>
      <c r="E22" s="4">
        <v>2.8365031963378797</v>
      </c>
      <c r="F22" s="4">
        <v>5.0132522099034</v>
      </c>
      <c r="G22" s="4">
        <v>6.9144695591579985</v>
      </c>
      <c r="H22" s="4">
        <v>5</v>
      </c>
    </row>
    <row r="23" spans="1:8" x14ac:dyDescent="0.2">
      <c r="A23" s="2" t="s">
        <v>16</v>
      </c>
      <c r="B23" s="2" t="s">
        <v>4</v>
      </c>
      <c r="C23" s="2" t="s">
        <v>12</v>
      </c>
      <c r="D23" s="4">
        <v>90.04398556933792</v>
      </c>
      <c r="E23" s="4">
        <v>91.841355008717542</v>
      </c>
      <c r="F23" s="4">
        <v>71.722878952122912</v>
      </c>
      <c r="G23" s="4">
        <v>89.161982347772991</v>
      </c>
      <c r="H23" s="4">
        <v>1.2</v>
      </c>
    </row>
    <row r="24" spans="1:8" x14ac:dyDescent="0.2">
      <c r="A24" s="2" t="s">
        <v>14</v>
      </c>
      <c r="B24" s="2" t="s">
        <v>24</v>
      </c>
      <c r="C24" s="2" t="s">
        <v>12</v>
      </c>
      <c r="D24" s="4">
        <v>56.78885753926</v>
      </c>
      <c r="E24" s="4">
        <v>58.214951950540012</v>
      </c>
      <c r="F24" s="4">
        <v>66.6055036108</v>
      </c>
      <c r="G24" s="4">
        <v>69.614635393379999</v>
      </c>
      <c r="H24" s="4">
        <v>67.268655655740005</v>
      </c>
    </row>
    <row r="25" spans="1:8" x14ac:dyDescent="0.2">
      <c r="A25" s="2" t="s">
        <v>15</v>
      </c>
      <c r="B25" s="2" t="s">
        <v>5</v>
      </c>
      <c r="C25" s="2" t="s">
        <v>12</v>
      </c>
      <c r="D25" s="4">
        <v>1.2797876873098799</v>
      </c>
      <c r="E25" s="4">
        <v>2.7750862319951515</v>
      </c>
      <c r="F25" s="4">
        <v>4.0998050569835423</v>
      </c>
      <c r="G25" s="4">
        <v>8.9888662732016851</v>
      </c>
      <c r="H25" s="4">
        <v>0.7</v>
      </c>
    </row>
    <row r="26" spans="1:8" x14ac:dyDescent="0.2">
      <c r="A26" s="2" t="s">
        <v>15</v>
      </c>
      <c r="B26" s="2" t="s">
        <v>6</v>
      </c>
      <c r="C26" s="2" t="s">
        <v>13</v>
      </c>
      <c r="D26" s="4">
        <v>420.00193528103063</v>
      </c>
      <c r="E26" s="4">
        <v>372.44834384327595</v>
      </c>
      <c r="F26" s="4">
        <v>409.82020269689195</v>
      </c>
      <c r="G26" s="4">
        <v>370.37522245869599</v>
      </c>
      <c r="H26" s="4">
        <v>357.5</v>
      </c>
    </row>
    <row r="27" spans="1:8" ht="15" x14ac:dyDescent="0.25">
      <c r="B27" s="6" t="s">
        <v>7</v>
      </c>
      <c r="C27" s="6"/>
      <c r="D27" s="7">
        <f t="shared" ref="D27:H27" si="2">SUM(D19:D26)</f>
        <v>1766.9906886682302</v>
      </c>
      <c r="E27" s="7">
        <f t="shared" si="2"/>
        <v>1607.4926896538691</v>
      </c>
      <c r="F27" s="7">
        <f t="shared" si="2"/>
        <v>1654.6662941670875</v>
      </c>
      <c r="G27" s="7">
        <f t="shared" si="2"/>
        <v>1753.3255906168488</v>
      </c>
      <c r="H27" s="7">
        <f t="shared" si="2"/>
        <v>1314.2686556557401</v>
      </c>
    </row>
    <row r="28" spans="1:8" ht="15" x14ac:dyDescent="0.25">
      <c r="B28" s="6" t="s">
        <v>8</v>
      </c>
      <c r="C28" s="6"/>
      <c r="D28" s="7">
        <f>SUM(D25:D26,D22,D21)</f>
        <v>425.5538831918571</v>
      </c>
      <c r="E28" s="7">
        <f t="shared" ref="E28" si="3">SUM(E25:E26,E22,E21)</f>
        <v>379.23646115708237</v>
      </c>
      <c r="F28" s="7">
        <f t="shared" ref="F28:G28" si="4">SUM(F25:F26,F22,F21)</f>
        <v>423.25297098165566</v>
      </c>
      <c r="G28" s="7">
        <f t="shared" si="4"/>
        <v>396.21864056735677</v>
      </c>
      <c r="H28" s="7">
        <f t="shared" ref="H28" si="5">SUM(H25:H26,H22,H21)</f>
        <v>365.09999999999997</v>
      </c>
    </row>
    <row r="29" spans="1:8" x14ac:dyDescent="0.2">
      <c r="D29" s="3"/>
      <c r="E29" s="3"/>
      <c r="F29" s="3"/>
      <c r="G29" s="3"/>
      <c r="H29" s="3"/>
    </row>
    <row r="30" spans="1:8" x14ac:dyDescent="0.2">
      <c r="D30" s="3"/>
      <c r="E30" s="3"/>
      <c r="F30" s="3"/>
      <c r="G30" s="3"/>
      <c r="H30" s="3"/>
    </row>
    <row r="31" spans="1:8" ht="15" x14ac:dyDescent="0.25">
      <c r="A31" s="1" t="s">
        <v>22</v>
      </c>
      <c r="D31" s="3"/>
      <c r="E31" s="3"/>
      <c r="F31" s="3"/>
      <c r="G31" s="3"/>
      <c r="H31" s="3"/>
    </row>
    <row r="32" spans="1:8" ht="15" x14ac:dyDescent="0.25">
      <c r="A32" s="1" t="s">
        <v>9</v>
      </c>
      <c r="B32" s="1" t="s">
        <v>17</v>
      </c>
      <c r="C32" s="1" t="s">
        <v>11</v>
      </c>
      <c r="D32" s="1">
        <v>2016</v>
      </c>
      <c r="E32" s="1">
        <v>2017</v>
      </c>
      <c r="F32" s="1">
        <v>2018</v>
      </c>
      <c r="G32" s="1">
        <v>2019</v>
      </c>
      <c r="H32" s="1">
        <v>2020</v>
      </c>
    </row>
    <row r="33" spans="1:8" x14ac:dyDescent="0.2">
      <c r="A33" s="2" t="s">
        <v>10</v>
      </c>
      <c r="B33" s="2" t="s">
        <v>0</v>
      </c>
      <c r="C33" s="2" t="s">
        <v>19</v>
      </c>
      <c r="D33" s="9">
        <v>0.11492162281467991</v>
      </c>
      <c r="E33" s="9">
        <v>0.11140337190129022</v>
      </c>
      <c r="F33" s="9">
        <v>0.10972025886024542</v>
      </c>
      <c r="G33" s="9">
        <v>0.11994627754826853</v>
      </c>
      <c r="H33" s="9">
        <f>0.0939+0.0001</f>
        <v>9.4E-2</v>
      </c>
    </row>
    <row r="34" spans="1:8" x14ac:dyDescent="0.2">
      <c r="A34" s="2" t="s">
        <v>14</v>
      </c>
      <c r="B34" s="2" t="s">
        <v>1</v>
      </c>
      <c r="C34" s="2" t="s">
        <v>12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8" x14ac:dyDescent="0.2">
      <c r="A35" s="2" t="s">
        <v>15</v>
      </c>
      <c r="B35" s="2" t="s">
        <v>2</v>
      </c>
      <c r="C35" s="2" t="s">
        <v>12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8" x14ac:dyDescent="0.2">
      <c r="A36" s="2" t="s">
        <v>15</v>
      </c>
      <c r="B36" s="2" t="s">
        <v>3</v>
      </c>
      <c r="C36" s="2" t="s">
        <v>12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 x14ac:dyDescent="0.2">
      <c r="A37" s="2" t="s">
        <v>16</v>
      </c>
      <c r="B37" s="2" t="s">
        <v>4</v>
      </c>
      <c r="C37" s="2" t="s">
        <v>12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</row>
    <row r="38" spans="1:8" x14ac:dyDescent="0.2">
      <c r="A38" s="2" t="s">
        <v>14</v>
      </c>
      <c r="B38" s="2" t="s">
        <v>24</v>
      </c>
      <c r="C38" s="2" t="s">
        <v>12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x14ac:dyDescent="0.2">
      <c r="A39" s="2" t="s">
        <v>15</v>
      </c>
      <c r="B39" s="2" t="s">
        <v>5</v>
      </c>
      <c r="C39" s="2" t="s">
        <v>12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x14ac:dyDescent="0.2">
      <c r="A40" s="2" t="s">
        <v>15</v>
      </c>
      <c r="B40" s="2" t="s">
        <v>6</v>
      </c>
      <c r="C40" s="2" t="s">
        <v>13</v>
      </c>
      <c r="D40" s="9">
        <v>7.3869687109728993E-3</v>
      </c>
      <c r="E40" s="9">
        <v>6.8608905444813998E-3</v>
      </c>
      <c r="F40" s="9">
        <v>7.5493195233637999E-3</v>
      </c>
      <c r="G40" s="9">
        <v>6.8227014663443993E-3</v>
      </c>
      <c r="H40" s="9">
        <v>6.6E-3</v>
      </c>
    </row>
    <row r="41" spans="1:8" ht="15" x14ac:dyDescent="0.25">
      <c r="B41" s="6" t="s">
        <v>7</v>
      </c>
      <c r="C41" s="6"/>
      <c r="D41" s="10">
        <f t="shared" ref="D41:H41" si="6">SUM(D33:D40)</f>
        <v>0.12230859152565281</v>
      </c>
      <c r="E41" s="10">
        <f t="shared" si="6"/>
        <v>0.11826426244577162</v>
      </c>
      <c r="F41" s="10">
        <f t="shared" si="6"/>
        <v>0.11726957838360921</v>
      </c>
      <c r="G41" s="10">
        <f t="shared" si="6"/>
        <v>0.12676897901461293</v>
      </c>
      <c r="H41" s="10">
        <f t="shared" si="6"/>
        <v>0.10059999999999999</v>
      </c>
    </row>
    <row r="42" spans="1:8" ht="15" x14ac:dyDescent="0.25">
      <c r="B42" s="6" t="s">
        <v>8</v>
      </c>
      <c r="C42" s="6"/>
      <c r="D42" s="10">
        <f>SUM(D39:D40,D36,D35)</f>
        <v>7.3869687109728993E-3</v>
      </c>
      <c r="E42" s="10">
        <f t="shared" ref="E42:G42" si="7">SUM(E39:E40,E36,E35)</f>
        <v>6.8608905444813998E-3</v>
      </c>
      <c r="F42" s="10">
        <f t="shared" si="7"/>
        <v>7.5493195233637999E-3</v>
      </c>
      <c r="G42" s="10">
        <f t="shared" si="7"/>
        <v>6.8227014663443993E-3</v>
      </c>
      <c r="H42" s="10">
        <f t="shared" ref="H42" si="8">SUM(H39:H40,H36,H35)</f>
        <v>6.6E-3</v>
      </c>
    </row>
    <row r="43" spans="1:8" x14ac:dyDescent="0.2">
      <c r="D43" s="3"/>
      <c r="E43" s="3"/>
      <c r="F43" s="3"/>
      <c r="G43" s="3"/>
      <c r="H43" s="3"/>
    </row>
    <row r="44" spans="1:8" ht="15" x14ac:dyDescent="0.25">
      <c r="A44" s="1" t="s">
        <v>23</v>
      </c>
      <c r="D44" s="3"/>
      <c r="E44" s="3"/>
      <c r="F44" s="3"/>
      <c r="G44" s="3"/>
      <c r="H44" s="3"/>
    </row>
    <row r="45" spans="1:8" ht="15" x14ac:dyDescent="0.25">
      <c r="A45" s="1" t="s">
        <v>9</v>
      </c>
      <c r="B45" s="1" t="s">
        <v>17</v>
      </c>
      <c r="C45" s="1" t="s">
        <v>11</v>
      </c>
      <c r="D45" s="1">
        <v>2016</v>
      </c>
      <c r="E45" s="1">
        <v>2017</v>
      </c>
      <c r="F45" s="1">
        <v>2018</v>
      </c>
      <c r="G45" s="1">
        <v>2019</v>
      </c>
      <c r="H45" s="1">
        <v>2020</v>
      </c>
    </row>
    <row r="46" spans="1:8" x14ac:dyDescent="0.2">
      <c r="A46" s="2" t="s">
        <v>10</v>
      </c>
      <c r="B46" s="2" t="s">
        <v>0</v>
      </c>
      <c r="C46" s="2" t="s">
        <v>19</v>
      </c>
      <c r="D46" s="8">
        <v>43.090098812167035</v>
      </c>
      <c r="E46" s="8">
        <v>41.771269607801294</v>
      </c>
      <c r="F46" s="8">
        <v>41.139373892711056</v>
      </c>
      <c r="G46" s="8">
        <v>44.975288298880976</v>
      </c>
      <c r="H46" s="8">
        <f>35.22+0.01</f>
        <v>35.229999999999997</v>
      </c>
    </row>
    <row r="47" spans="1:8" x14ac:dyDescent="0.2">
      <c r="A47" s="2" t="s">
        <v>14</v>
      </c>
      <c r="B47" s="2" t="s">
        <v>1</v>
      </c>
      <c r="C47" s="2" t="s">
        <v>12</v>
      </c>
      <c r="D47" s="8">
        <v>0.48604567432594314</v>
      </c>
      <c r="E47" s="8">
        <v>0.79976615296452314</v>
      </c>
      <c r="F47" s="8">
        <v>1.6839249950276205</v>
      </c>
      <c r="G47" s="8">
        <v>2.0404770698357639</v>
      </c>
      <c r="H47" s="8">
        <v>1.97</v>
      </c>
    </row>
    <row r="48" spans="1:8" x14ac:dyDescent="0.2">
      <c r="A48" s="2" t="s">
        <v>15</v>
      </c>
      <c r="B48" s="2" t="s">
        <v>2</v>
      </c>
      <c r="C48" s="2" t="s">
        <v>12</v>
      </c>
      <c r="D48" s="8">
        <v>0.39148253697887997</v>
      </c>
      <c r="E48" s="8">
        <v>0.13841504534980797</v>
      </c>
      <c r="F48" s="8">
        <v>0.50820129622080001</v>
      </c>
      <c r="G48" s="8">
        <v>1.16942144427072</v>
      </c>
      <c r="H48" s="8">
        <v>0.23</v>
      </c>
    </row>
    <row r="49" spans="1:8" x14ac:dyDescent="0.2">
      <c r="A49" s="2" t="s">
        <v>15</v>
      </c>
      <c r="B49" s="2" t="s">
        <v>3</v>
      </c>
      <c r="C49" s="2" t="s">
        <v>12</v>
      </c>
      <c r="D49" s="8">
        <v>6.3852398054557558</v>
      </c>
      <c r="E49" s="8">
        <v>9.417190611841761</v>
      </c>
      <c r="F49" s="8">
        <v>16.643997336879288</v>
      </c>
      <c r="G49" s="8">
        <v>22.956038936404557</v>
      </c>
      <c r="H49" s="8">
        <v>16.71</v>
      </c>
    </row>
    <row r="50" spans="1:8" x14ac:dyDescent="0.2">
      <c r="A50" s="2" t="s">
        <v>16</v>
      </c>
      <c r="B50" s="2" t="s">
        <v>4</v>
      </c>
      <c r="C50" s="2" t="s">
        <v>12</v>
      </c>
      <c r="D50" s="8">
        <v>4.4745784239977739</v>
      </c>
      <c r="E50" s="8">
        <v>4.2029094665006328</v>
      </c>
      <c r="F50" s="8">
        <v>3.7724371396895817</v>
      </c>
      <c r="G50" s="8">
        <v>4.6896886819283194</v>
      </c>
      <c r="H50" s="8">
        <v>4.38</v>
      </c>
    </row>
    <row r="51" spans="1:8" x14ac:dyDescent="0.2">
      <c r="A51" s="2" t="s">
        <v>14</v>
      </c>
      <c r="B51" s="2" t="s">
        <v>24</v>
      </c>
      <c r="C51" s="2" t="s">
        <v>12</v>
      </c>
      <c r="D51" s="13" t="s">
        <v>25</v>
      </c>
      <c r="E51" s="13" t="s">
        <v>25</v>
      </c>
      <c r="F51" s="13" t="s">
        <v>25</v>
      </c>
      <c r="G51" s="13" t="s">
        <v>25</v>
      </c>
      <c r="H51" s="13" t="s">
        <v>25</v>
      </c>
    </row>
    <row r="52" spans="1:8" x14ac:dyDescent="0.2">
      <c r="A52" s="2" t="s">
        <v>15</v>
      </c>
      <c r="B52" s="2" t="s">
        <v>5</v>
      </c>
      <c r="C52" s="2" t="s">
        <v>12</v>
      </c>
      <c r="D52" s="8">
        <v>4.2659589576995997E-2</v>
      </c>
      <c r="E52" s="8">
        <v>6.5186589342167992E-2</v>
      </c>
      <c r="F52" s="8">
        <v>9.6304145633841598E-2</v>
      </c>
      <c r="G52" s="8">
        <v>0.21114786547789197</v>
      </c>
      <c r="H52" s="8">
        <v>0.02</v>
      </c>
    </row>
    <row r="53" spans="1:8" x14ac:dyDescent="0.2">
      <c r="A53" s="2" t="s">
        <v>15</v>
      </c>
      <c r="B53" s="2" t="s">
        <v>6</v>
      </c>
      <c r="C53" s="2" t="s">
        <v>13</v>
      </c>
      <c r="D53" s="8">
        <v>13.92971242640604</v>
      </c>
      <c r="E53" s="8">
        <v>23.523053295364797</v>
      </c>
      <c r="F53" s="8">
        <v>25.883381222961599</v>
      </c>
      <c r="G53" s="8">
        <v>23.3921193131808</v>
      </c>
      <c r="H53" s="8">
        <v>22.58</v>
      </c>
    </row>
    <row r="54" spans="1:8" ht="15" x14ac:dyDescent="0.25">
      <c r="B54" s="6" t="s">
        <v>7</v>
      </c>
      <c r="C54" s="6"/>
      <c r="D54" s="11">
        <f>SUM(D46:D53)</f>
        <v>68.799817268908427</v>
      </c>
      <c r="E54" s="11">
        <f>SUM(E46:E53)</f>
        <v>79.917790769164981</v>
      </c>
      <c r="F54" s="11">
        <f>SUM(F46:F53)</f>
        <v>89.727620029123784</v>
      </c>
      <c r="G54" s="11">
        <f>SUM(G46:G53)</f>
        <v>99.434181609979035</v>
      </c>
      <c r="H54" s="11">
        <f>SUM(H46:H53)</f>
        <v>81.12</v>
      </c>
    </row>
    <row r="55" spans="1:8" ht="15" x14ac:dyDescent="0.25">
      <c r="B55" s="6" t="s">
        <v>8</v>
      </c>
      <c r="C55" s="6"/>
      <c r="D55" s="11">
        <f>SUM(D52:D53,D49,D48)</f>
        <v>20.749094358417672</v>
      </c>
      <c r="E55" s="11">
        <f>SUM(E52:E53,E49,E48)</f>
        <v>33.143845541898536</v>
      </c>
      <c r="F55" s="11">
        <f>SUM(F52:F53,F49,F48)</f>
        <v>43.131884001695525</v>
      </c>
      <c r="G55" s="11">
        <f>SUM(G52:G53,G49,G48)</f>
        <v>47.728727559333969</v>
      </c>
      <c r="H55" s="11">
        <f>SUM(H52:H53,H49,H48)</f>
        <v>39.54</v>
      </c>
    </row>
    <row r="57" spans="1:8" ht="15" x14ac:dyDescent="0.25">
      <c r="G57" s="12"/>
      <c r="H57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Avist Owned Resource Emissions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Gall, James</dc:creator>
  <cp:lastModifiedBy>James Gall</cp:lastModifiedBy>
  <dcterms:created xsi:type="dcterms:W3CDTF">2020-07-30T21:29:16Z</dcterms:created>
  <dcterms:modified xsi:type="dcterms:W3CDTF">2021-09-21T15:57:00Z</dcterms:modified>
</cp:coreProperties>
</file>