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J:\Natural Gas IRP\2023 IRP\Inputs\Input - EE &amp; DR\Final Studies\DR\"/>
    </mc:Choice>
  </mc:AlternateContent>
  <xr:revisionPtr revIDLastSave="0" documentId="13_ncr:1_{E2848400-A93E-4E0C-8F62-FA94A04220AD}" xr6:coauthVersionLast="47" xr6:coauthVersionMax="47" xr10:uidLastSave="{00000000-0000-0000-0000-000000000000}"/>
  <bookViews>
    <workbookView xWindow="-120" yWindow="-120" windowWidth="29040" windowHeight="15990" tabRatio="815" xr2:uid="{94C9A77A-1DE9-4B3A-AED4-1C9617EC234B}"/>
  </bookViews>
  <sheets>
    <sheet name="AEG Input File" sheetId="1" r:id="rId1"/>
    <sheet name="LC" sheetId="4" r:id="rId2"/>
    <sheet name="DLC-Smart TS" sheetId="10" r:id="rId3"/>
    <sheet name="3rd party cont." sheetId="16" r:id="rId4"/>
    <sheet name="Inflation" sheetId="6" r:id="rId5"/>
  </sheets>
  <externalReferences>
    <externalReference r:id="rId6"/>
  </externalReferences>
  <definedNames>
    <definedName name="_xlnm._FilterDatabase" localSheetId="0" hidden="1">'AEG Input File'!$B$2:$BX$1467</definedName>
    <definedName name="ASSUME" localSheetId="3">'3rd party cont.'!$BD$1:$BM$28</definedName>
    <definedName name="ASSUME" localSheetId="2">'DLC-Smart TS'!$BD$1:$BM$28</definedName>
    <definedName name="BILLINGS" localSheetId="3">'3rd party cont.'!$AR$2:$BC$28</definedName>
    <definedName name="BILLINGS" localSheetId="2">'DLC-Smart TS'!$AR$2:$BC$28</definedName>
    <definedName name="Class">[1]ControlPanel!$C$2</definedName>
    <definedName name="EnergyCosts">[1]EnergyCosts!$1:$1048576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eyEC">[1]EnergyCosts!$A:$A</definedName>
    <definedName name="OANDM" localSheetId="3">'3rd party cont.'!$AV$20:$BD$28</definedName>
    <definedName name="OANDM" localSheetId="2">'DLC-Smart TS'!$AV$20:$BD$28</definedName>
    <definedName name="_xlnm.Print_Area" localSheetId="3">'3rd party cont.'!$W$22:$AH$28</definedName>
    <definedName name="_xlnm.Print_Area" localSheetId="2">'DLC-Smart TS'!$W$22:$AH$28</definedName>
    <definedName name="REVREQ" localSheetId="3">'3rd party cont.'!$A$1:$V$28</definedName>
    <definedName name="REVREQ" localSheetId="2">'DLC-Smart TS'!$A$1:$V$28</definedName>
    <definedName name="State">[1]ControlPanel!$C$5</definedName>
    <definedName name="SUPPL" localSheetId="3">'3rd party cont.'!$W$22:$AH$28</definedName>
    <definedName name="SUPPL" localSheetId="2">'DLC-Smart TS'!$W$22:$AH$28</definedName>
    <definedName name="YearsEC">[1]EnergyCosts!$1:$1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4" l="1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C17" i="4"/>
  <c r="C16" i="4"/>
  <c r="C15" i="4"/>
  <c r="C14" i="4"/>
  <c r="C13" i="4"/>
  <c r="C12" i="4"/>
  <c r="D25" i="4"/>
  <c r="D9" i="4"/>
  <c r="B9" i="4"/>
  <c r="B8" i="4"/>
  <c r="B7" i="4"/>
  <c r="B6" i="4"/>
  <c r="B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C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B4" i="4"/>
  <c r="N50" i="16" l="1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28" i="16"/>
  <c r="N50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28" i="10"/>
  <c r="B12" i="4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28" i="16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28" i="10"/>
  <c r="F11" i="1"/>
  <c r="E11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B13" i="4" l="1"/>
  <c r="B14" i="4"/>
  <c r="B15" i="4"/>
  <c r="B16" i="4"/>
  <c r="B17" i="4"/>
  <c r="N51" i="16"/>
  <c r="B51" i="16"/>
  <c r="Y135" i="16"/>
  <c r="V321" i="16"/>
  <c r="U227" i="16"/>
  <c r="C45" i="16"/>
  <c r="C43" i="16"/>
  <c r="Q321" i="16"/>
  <c r="N135" i="16"/>
  <c r="M227" i="16"/>
  <c r="J227" i="16"/>
  <c r="I321" i="16"/>
  <c r="C33" i="16"/>
  <c r="F321" i="16"/>
  <c r="E227" i="16"/>
  <c r="B323" i="16"/>
  <c r="A323" i="16" s="1"/>
  <c r="BZ321" i="16"/>
  <c r="BY321" i="16"/>
  <c r="BX321" i="16"/>
  <c r="BW321" i="16"/>
  <c r="BV321" i="16"/>
  <c r="BU321" i="16"/>
  <c r="BT321" i="16"/>
  <c r="BS321" i="16"/>
  <c r="BR321" i="16"/>
  <c r="BQ321" i="16"/>
  <c r="BP321" i="16"/>
  <c r="BO321" i="16"/>
  <c r="BN321" i="16"/>
  <c r="BM321" i="16"/>
  <c r="BL321" i="16"/>
  <c r="BK321" i="16"/>
  <c r="BJ321" i="16"/>
  <c r="BI321" i="16"/>
  <c r="BH321" i="16"/>
  <c r="BG321" i="16"/>
  <c r="BF321" i="16"/>
  <c r="BE321" i="16"/>
  <c r="BD321" i="16"/>
  <c r="BC321" i="16"/>
  <c r="BB321" i="16"/>
  <c r="BA321" i="16"/>
  <c r="AZ321" i="16"/>
  <c r="AY321" i="16"/>
  <c r="AX321" i="16"/>
  <c r="AW321" i="16"/>
  <c r="AV321" i="16"/>
  <c r="AU321" i="16"/>
  <c r="AT321" i="16"/>
  <c r="AS321" i="16"/>
  <c r="AR321" i="16"/>
  <c r="AQ321" i="16"/>
  <c r="AP321" i="16"/>
  <c r="AO321" i="16"/>
  <c r="AN321" i="16"/>
  <c r="AM321" i="16"/>
  <c r="AL321" i="16"/>
  <c r="AK321" i="16"/>
  <c r="AK357" i="16" s="1"/>
  <c r="AJ321" i="16"/>
  <c r="AI321" i="16"/>
  <c r="AH321" i="16"/>
  <c r="AG321" i="16"/>
  <c r="AF321" i="16"/>
  <c r="AE321" i="16"/>
  <c r="AD321" i="16"/>
  <c r="AC321" i="16"/>
  <c r="AB321" i="16"/>
  <c r="AA321" i="16"/>
  <c r="M321" i="16"/>
  <c r="C319" i="16"/>
  <c r="D319" i="16" s="1"/>
  <c r="E319" i="16" s="1"/>
  <c r="F319" i="16" s="1"/>
  <c r="G319" i="16" s="1"/>
  <c r="H319" i="16" s="1"/>
  <c r="I319" i="16" s="1"/>
  <c r="J319" i="16" s="1"/>
  <c r="K319" i="16" s="1"/>
  <c r="L319" i="16" s="1"/>
  <c r="M319" i="16" s="1"/>
  <c r="N319" i="16" s="1"/>
  <c r="O319" i="16" s="1"/>
  <c r="P319" i="16" s="1"/>
  <c r="Q319" i="16" s="1"/>
  <c r="R319" i="16" s="1"/>
  <c r="S319" i="16" s="1"/>
  <c r="T319" i="16" s="1"/>
  <c r="U319" i="16" s="1"/>
  <c r="V319" i="16" s="1"/>
  <c r="W319" i="16" s="1"/>
  <c r="X319" i="16" s="1"/>
  <c r="Y319" i="16" s="1"/>
  <c r="Z319" i="16" s="1"/>
  <c r="AA319" i="16" s="1"/>
  <c r="AB319" i="16" s="1"/>
  <c r="AC319" i="16" s="1"/>
  <c r="AD319" i="16" s="1"/>
  <c r="AE319" i="16" s="1"/>
  <c r="AF319" i="16" s="1"/>
  <c r="AG319" i="16" s="1"/>
  <c r="AH319" i="16" s="1"/>
  <c r="AI319" i="16" s="1"/>
  <c r="AJ319" i="16" s="1"/>
  <c r="AK319" i="16" s="1"/>
  <c r="AL319" i="16" s="1"/>
  <c r="AM319" i="16" s="1"/>
  <c r="AN319" i="16" s="1"/>
  <c r="AO319" i="16" s="1"/>
  <c r="AP319" i="16" s="1"/>
  <c r="AQ319" i="16" s="1"/>
  <c r="AR319" i="16" s="1"/>
  <c r="AS319" i="16" s="1"/>
  <c r="AT319" i="16" s="1"/>
  <c r="AU319" i="16" s="1"/>
  <c r="AV319" i="16" s="1"/>
  <c r="AW319" i="16" s="1"/>
  <c r="AX319" i="16" s="1"/>
  <c r="AY319" i="16" s="1"/>
  <c r="AZ319" i="16" s="1"/>
  <c r="BA319" i="16" s="1"/>
  <c r="BB319" i="16" s="1"/>
  <c r="BC319" i="16" s="1"/>
  <c r="BD319" i="16" s="1"/>
  <c r="BE319" i="16" s="1"/>
  <c r="BF319" i="16" s="1"/>
  <c r="BG319" i="16" s="1"/>
  <c r="BH319" i="16" s="1"/>
  <c r="BI319" i="16" s="1"/>
  <c r="BJ319" i="16" s="1"/>
  <c r="BK319" i="16" s="1"/>
  <c r="BL319" i="16" s="1"/>
  <c r="BM319" i="16" s="1"/>
  <c r="BN319" i="16" s="1"/>
  <c r="BO319" i="16" s="1"/>
  <c r="BP319" i="16" s="1"/>
  <c r="BQ319" i="16" s="1"/>
  <c r="BR319" i="16" s="1"/>
  <c r="BS319" i="16" s="1"/>
  <c r="BT319" i="16" s="1"/>
  <c r="BU319" i="16" s="1"/>
  <c r="BV319" i="16" s="1"/>
  <c r="BW319" i="16" s="1"/>
  <c r="BX319" i="16" s="1"/>
  <c r="BY319" i="16" s="1"/>
  <c r="BZ319" i="16" s="1"/>
  <c r="B317" i="16"/>
  <c r="B231" i="16"/>
  <c r="B229" i="16"/>
  <c r="B230" i="16" s="1"/>
  <c r="A230" i="16" s="1"/>
  <c r="AN267" i="16" s="1"/>
  <c r="BZ227" i="16"/>
  <c r="BY227" i="16"/>
  <c r="BX227" i="16"/>
  <c r="BW227" i="16"/>
  <c r="BV227" i="16"/>
  <c r="BU227" i="16"/>
  <c r="BT227" i="16"/>
  <c r="BS227" i="16"/>
  <c r="BR227" i="16"/>
  <c r="BQ227" i="16"/>
  <c r="BP227" i="16"/>
  <c r="BO227" i="16"/>
  <c r="BN227" i="16"/>
  <c r="BM227" i="16"/>
  <c r="BL227" i="16"/>
  <c r="BK227" i="16"/>
  <c r="BJ227" i="16"/>
  <c r="BI227" i="16"/>
  <c r="BH227" i="16"/>
  <c r="BG227" i="16"/>
  <c r="BF227" i="16"/>
  <c r="BE227" i="16"/>
  <c r="BD227" i="16"/>
  <c r="BC227" i="16"/>
  <c r="BB227" i="16"/>
  <c r="BA227" i="16"/>
  <c r="AZ227" i="16"/>
  <c r="AY227" i="16"/>
  <c r="AX227" i="16"/>
  <c r="AW227" i="16"/>
  <c r="AV227" i="16"/>
  <c r="AU227" i="16"/>
  <c r="AT227" i="16"/>
  <c r="AS227" i="16"/>
  <c r="AR227" i="16"/>
  <c r="AQ227" i="16"/>
  <c r="AP227" i="16"/>
  <c r="AO227" i="16"/>
  <c r="AN227" i="16"/>
  <c r="AM227" i="16"/>
  <c r="AL227" i="16"/>
  <c r="AK227" i="16"/>
  <c r="AJ227" i="16"/>
  <c r="AI227" i="16"/>
  <c r="AH227" i="16"/>
  <c r="AG227" i="16"/>
  <c r="AF227" i="16"/>
  <c r="AE227" i="16"/>
  <c r="AD227" i="16"/>
  <c r="AC227" i="16"/>
  <c r="AB227" i="16"/>
  <c r="AA227" i="16"/>
  <c r="AA254" i="16" s="1"/>
  <c r="Y227" i="16"/>
  <c r="P227" i="16"/>
  <c r="I227" i="16"/>
  <c r="C225" i="16"/>
  <c r="D225" i="16" s="1"/>
  <c r="E225" i="16" s="1"/>
  <c r="F225" i="16" s="1"/>
  <c r="G225" i="16" s="1"/>
  <c r="H225" i="16" s="1"/>
  <c r="I225" i="16" s="1"/>
  <c r="J225" i="16" s="1"/>
  <c r="K225" i="16" s="1"/>
  <c r="L225" i="16" s="1"/>
  <c r="M225" i="16" s="1"/>
  <c r="N225" i="16" s="1"/>
  <c r="O225" i="16" s="1"/>
  <c r="P225" i="16" s="1"/>
  <c r="Q225" i="16" s="1"/>
  <c r="R225" i="16" s="1"/>
  <c r="S225" i="16" s="1"/>
  <c r="T225" i="16" s="1"/>
  <c r="U225" i="16" s="1"/>
  <c r="V225" i="16" s="1"/>
  <c r="W225" i="16" s="1"/>
  <c r="X225" i="16" s="1"/>
  <c r="Y225" i="16" s="1"/>
  <c r="Z225" i="16" s="1"/>
  <c r="AA225" i="16" s="1"/>
  <c r="AB225" i="16" s="1"/>
  <c r="AC225" i="16" s="1"/>
  <c r="AD225" i="16" s="1"/>
  <c r="AE225" i="16" s="1"/>
  <c r="AF225" i="16" s="1"/>
  <c r="AG225" i="16" s="1"/>
  <c r="AH225" i="16" s="1"/>
  <c r="AI225" i="16" s="1"/>
  <c r="AJ225" i="16" s="1"/>
  <c r="AK225" i="16" s="1"/>
  <c r="AL225" i="16" s="1"/>
  <c r="AM225" i="16" s="1"/>
  <c r="AN225" i="16" s="1"/>
  <c r="AO225" i="16" s="1"/>
  <c r="AP225" i="16" s="1"/>
  <c r="AQ225" i="16" s="1"/>
  <c r="AR225" i="16" s="1"/>
  <c r="AS225" i="16" s="1"/>
  <c r="AT225" i="16" s="1"/>
  <c r="AU225" i="16" s="1"/>
  <c r="AV225" i="16" s="1"/>
  <c r="AW225" i="16" s="1"/>
  <c r="AX225" i="16" s="1"/>
  <c r="AY225" i="16" s="1"/>
  <c r="AZ225" i="16" s="1"/>
  <c r="BA225" i="16" s="1"/>
  <c r="BB225" i="16" s="1"/>
  <c r="BC225" i="16" s="1"/>
  <c r="BD225" i="16" s="1"/>
  <c r="BE225" i="16" s="1"/>
  <c r="BF225" i="16" s="1"/>
  <c r="BG225" i="16" s="1"/>
  <c r="BH225" i="16" s="1"/>
  <c r="BI225" i="16" s="1"/>
  <c r="BJ225" i="16" s="1"/>
  <c r="BK225" i="16" s="1"/>
  <c r="BL225" i="16" s="1"/>
  <c r="BM225" i="16" s="1"/>
  <c r="BN225" i="16" s="1"/>
  <c r="BO225" i="16" s="1"/>
  <c r="BP225" i="16" s="1"/>
  <c r="BQ225" i="16" s="1"/>
  <c r="BR225" i="16" s="1"/>
  <c r="BS225" i="16" s="1"/>
  <c r="BT225" i="16" s="1"/>
  <c r="BU225" i="16" s="1"/>
  <c r="BV225" i="16" s="1"/>
  <c r="BW225" i="16" s="1"/>
  <c r="BX225" i="16" s="1"/>
  <c r="BY225" i="16" s="1"/>
  <c r="BZ225" i="16" s="1"/>
  <c r="B224" i="16"/>
  <c r="A152" i="16"/>
  <c r="BF207" i="16" s="1"/>
  <c r="B137" i="16"/>
  <c r="B138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Z135" i="16"/>
  <c r="BY135" i="16"/>
  <c r="BX135" i="16"/>
  <c r="BW135" i="16"/>
  <c r="BV135" i="16"/>
  <c r="BU135" i="16"/>
  <c r="BT135" i="16"/>
  <c r="BS135" i="16"/>
  <c r="BR135" i="16"/>
  <c r="BQ135" i="16"/>
  <c r="BP135" i="16"/>
  <c r="BO135" i="16"/>
  <c r="BN135" i="16"/>
  <c r="BM135" i="16"/>
  <c r="BL135" i="16"/>
  <c r="BK135" i="16"/>
  <c r="BJ135" i="16"/>
  <c r="BI135" i="16"/>
  <c r="BH135" i="16"/>
  <c r="BG135" i="16"/>
  <c r="BF135" i="16"/>
  <c r="BE135" i="16"/>
  <c r="BD135" i="16"/>
  <c r="BC135" i="16"/>
  <c r="BB135" i="16"/>
  <c r="BA135" i="16"/>
  <c r="AZ135" i="16"/>
  <c r="AY135" i="16"/>
  <c r="AX135" i="16"/>
  <c r="AW135" i="16"/>
  <c r="AV135" i="16"/>
  <c r="AU135" i="16"/>
  <c r="AT135" i="16"/>
  <c r="AS135" i="16"/>
  <c r="AR135" i="16"/>
  <c r="AQ135" i="16"/>
  <c r="AP135" i="16"/>
  <c r="AO135" i="16"/>
  <c r="AN135" i="16"/>
  <c r="AM135" i="16"/>
  <c r="AL135" i="16"/>
  <c r="AK135" i="16"/>
  <c r="AJ135" i="16"/>
  <c r="AI135" i="16"/>
  <c r="AH135" i="16"/>
  <c r="AG135" i="16"/>
  <c r="AF135" i="16"/>
  <c r="AE135" i="16"/>
  <c r="AD135" i="16"/>
  <c r="AC135" i="16"/>
  <c r="AB135" i="16"/>
  <c r="AA135" i="16"/>
  <c r="V135" i="16"/>
  <c r="P135" i="16"/>
  <c r="B132" i="16"/>
  <c r="A210" i="16" s="1"/>
  <c r="AF103" i="16"/>
  <c r="AC103" i="16"/>
  <c r="Z103" i="16"/>
  <c r="AD103" i="16" s="1"/>
  <c r="Y103" i="16"/>
  <c r="C103" i="16"/>
  <c r="AF102" i="16"/>
  <c r="AC102" i="16"/>
  <c r="Z102" i="16"/>
  <c r="AD102" i="16" s="1"/>
  <c r="Y102" i="16"/>
  <c r="C102" i="16"/>
  <c r="AF101" i="16"/>
  <c r="AC101" i="16"/>
  <c r="Z101" i="16"/>
  <c r="AD101" i="16" s="1"/>
  <c r="Y101" i="16"/>
  <c r="C101" i="16"/>
  <c r="AF100" i="16"/>
  <c r="AD100" i="16"/>
  <c r="Z100" i="16"/>
  <c r="Y100" i="16"/>
  <c r="AC100" i="16" s="1"/>
  <c r="C100" i="16"/>
  <c r="AF99" i="16"/>
  <c r="Z99" i="16"/>
  <c r="AD99" i="16" s="1"/>
  <c r="Y99" i="16"/>
  <c r="AC99" i="16" s="1"/>
  <c r="C99" i="16"/>
  <c r="AF98" i="16"/>
  <c r="Z98" i="16"/>
  <c r="AD98" i="16" s="1"/>
  <c r="Y98" i="16"/>
  <c r="AC98" i="16" s="1"/>
  <c r="C98" i="16"/>
  <c r="AF97" i="16"/>
  <c r="AC97" i="16"/>
  <c r="Z97" i="16"/>
  <c r="AD97" i="16" s="1"/>
  <c r="Y97" i="16"/>
  <c r="C97" i="16"/>
  <c r="AF96" i="16"/>
  <c r="Z96" i="16"/>
  <c r="AD96" i="16" s="1"/>
  <c r="Y96" i="16"/>
  <c r="AC96" i="16" s="1"/>
  <c r="C96" i="16"/>
  <c r="AF95" i="16"/>
  <c r="Z95" i="16"/>
  <c r="AD95" i="16" s="1"/>
  <c r="Y95" i="16"/>
  <c r="AC95" i="16" s="1"/>
  <c r="C95" i="16"/>
  <c r="AF94" i="16"/>
  <c r="AD94" i="16"/>
  <c r="Z94" i="16"/>
  <c r="Y94" i="16"/>
  <c r="AC94" i="16" s="1"/>
  <c r="C94" i="16"/>
  <c r="AF93" i="16"/>
  <c r="Z93" i="16"/>
  <c r="AD93" i="16" s="1"/>
  <c r="Y93" i="16"/>
  <c r="AC93" i="16" s="1"/>
  <c r="C93" i="16"/>
  <c r="AF92" i="16"/>
  <c r="Z92" i="16"/>
  <c r="AD92" i="16" s="1"/>
  <c r="Y92" i="16"/>
  <c r="AC92" i="16" s="1"/>
  <c r="C92" i="16"/>
  <c r="AF91" i="16"/>
  <c r="Z91" i="16"/>
  <c r="AD91" i="16" s="1"/>
  <c r="Y91" i="16"/>
  <c r="AC91" i="16" s="1"/>
  <c r="C91" i="16"/>
  <c r="AF90" i="16"/>
  <c r="Z90" i="16"/>
  <c r="AD90" i="16" s="1"/>
  <c r="Y90" i="16"/>
  <c r="AC90" i="16" s="1"/>
  <c r="C90" i="16"/>
  <c r="AF89" i="16"/>
  <c r="AC89" i="16"/>
  <c r="Z89" i="16"/>
  <c r="AD89" i="16" s="1"/>
  <c r="Y89" i="16"/>
  <c r="C89" i="16"/>
  <c r="AF88" i="16"/>
  <c r="Z88" i="16"/>
  <c r="AD88" i="16" s="1"/>
  <c r="Y88" i="16"/>
  <c r="AC88" i="16" s="1"/>
  <c r="C88" i="16"/>
  <c r="AF87" i="16"/>
  <c r="AC87" i="16"/>
  <c r="Z87" i="16"/>
  <c r="AD87" i="16" s="1"/>
  <c r="Y87" i="16"/>
  <c r="C87" i="16"/>
  <c r="AF86" i="16"/>
  <c r="Z86" i="16"/>
  <c r="AD86" i="16" s="1"/>
  <c r="Y86" i="16"/>
  <c r="AC86" i="16" s="1"/>
  <c r="C86" i="16"/>
  <c r="AF85" i="16"/>
  <c r="Z85" i="16"/>
  <c r="AD85" i="16" s="1"/>
  <c r="Y85" i="16"/>
  <c r="AC85" i="16" s="1"/>
  <c r="C85" i="16"/>
  <c r="AF84" i="16"/>
  <c r="AD84" i="16"/>
  <c r="Z84" i="16"/>
  <c r="Y84" i="16"/>
  <c r="AC84" i="16" s="1"/>
  <c r="C84" i="16"/>
  <c r="AF83" i="16"/>
  <c r="Z83" i="16"/>
  <c r="AD83" i="16" s="1"/>
  <c r="Y83" i="16"/>
  <c r="AC83" i="16" s="1"/>
  <c r="C83" i="16"/>
  <c r="AF82" i="16"/>
  <c r="Z82" i="16"/>
  <c r="AD82" i="16" s="1"/>
  <c r="Y82" i="16"/>
  <c r="AC82" i="16" s="1"/>
  <c r="C82" i="16"/>
  <c r="AF81" i="16"/>
  <c r="Z81" i="16"/>
  <c r="AD81" i="16" s="1"/>
  <c r="Y81" i="16"/>
  <c r="AC81" i="16" s="1"/>
  <c r="C81" i="16"/>
  <c r="AF80" i="16"/>
  <c r="Z80" i="16"/>
  <c r="AD80" i="16" s="1"/>
  <c r="Y80" i="16"/>
  <c r="AC80" i="16" s="1"/>
  <c r="C80" i="16"/>
  <c r="AF79" i="16"/>
  <c r="Z79" i="16"/>
  <c r="AD79" i="16" s="1"/>
  <c r="Y79" i="16"/>
  <c r="AC79" i="16" s="1"/>
  <c r="C79" i="16"/>
  <c r="AF78" i="16"/>
  <c r="Z78" i="16"/>
  <c r="AD78" i="16" s="1"/>
  <c r="Y78" i="16"/>
  <c r="AC78" i="16" s="1"/>
  <c r="C78" i="16"/>
  <c r="AF77" i="16"/>
  <c r="Z77" i="16"/>
  <c r="AD77" i="16" s="1"/>
  <c r="Y77" i="16"/>
  <c r="AC77" i="16" s="1"/>
  <c r="C77" i="16"/>
  <c r="AF76" i="16"/>
  <c r="AD76" i="16"/>
  <c r="Z76" i="16"/>
  <c r="Y76" i="16"/>
  <c r="AC76" i="16" s="1"/>
  <c r="C76" i="16"/>
  <c r="AF75" i="16"/>
  <c r="Z75" i="16"/>
  <c r="AD75" i="16" s="1"/>
  <c r="Y75" i="16"/>
  <c r="AC75" i="16" s="1"/>
  <c r="C75" i="16"/>
  <c r="AF74" i="16"/>
  <c r="Z74" i="16"/>
  <c r="AD74" i="16" s="1"/>
  <c r="Y74" i="16"/>
  <c r="AC74" i="16" s="1"/>
  <c r="C74" i="16"/>
  <c r="AF73" i="16"/>
  <c r="Z73" i="16"/>
  <c r="AD73" i="16" s="1"/>
  <c r="Y73" i="16"/>
  <c r="AC73" i="16" s="1"/>
  <c r="C73" i="16"/>
  <c r="AF72" i="16"/>
  <c r="AD72" i="16"/>
  <c r="Z72" i="16"/>
  <c r="Y72" i="16"/>
  <c r="AC72" i="16" s="1"/>
  <c r="C72" i="16"/>
  <c r="AF71" i="16"/>
  <c r="Z71" i="16"/>
  <c r="AD71" i="16" s="1"/>
  <c r="Y71" i="16"/>
  <c r="AC71" i="16" s="1"/>
  <c r="C71" i="16"/>
  <c r="AF70" i="16"/>
  <c r="Z70" i="16"/>
  <c r="AD70" i="16" s="1"/>
  <c r="Y70" i="16"/>
  <c r="AC70" i="16" s="1"/>
  <c r="C70" i="16"/>
  <c r="AF69" i="16"/>
  <c r="Z69" i="16"/>
  <c r="AD69" i="16" s="1"/>
  <c r="Y69" i="16"/>
  <c r="AC69" i="16" s="1"/>
  <c r="C69" i="16"/>
  <c r="AF68" i="16"/>
  <c r="Z68" i="16"/>
  <c r="AD68" i="16" s="1"/>
  <c r="Y68" i="16"/>
  <c r="AC68" i="16" s="1"/>
  <c r="C68" i="16"/>
  <c r="AF67" i="16"/>
  <c r="Z67" i="16"/>
  <c r="AD67" i="16" s="1"/>
  <c r="Y67" i="16"/>
  <c r="AC67" i="16" s="1"/>
  <c r="C67" i="16"/>
  <c r="AF66" i="16"/>
  <c r="Z66" i="16"/>
  <c r="AD66" i="16" s="1"/>
  <c r="Y66" i="16"/>
  <c r="AC66" i="16" s="1"/>
  <c r="C66" i="16"/>
  <c r="AF65" i="16"/>
  <c r="Z65" i="16"/>
  <c r="AD65" i="16" s="1"/>
  <c r="Y65" i="16"/>
  <c r="AC65" i="16" s="1"/>
  <c r="C65" i="16"/>
  <c r="AF64" i="16"/>
  <c r="AC64" i="16"/>
  <c r="Z64" i="16"/>
  <c r="AD64" i="16" s="1"/>
  <c r="Y64" i="16"/>
  <c r="C64" i="16"/>
  <c r="AF63" i="16"/>
  <c r="Z63" i="16"/>
  <c r="AD63" i="16" s="1"/>
  <c r="Y63" i="16"/>
  <c r="AC63" i="16" s="1"/>
  <c r="C63" i="16"/>
  <c r="AF62" i="16"/>
  <c r="AD62" i="16"/>
  <c r="Z62" i="16"/>
  <c r="Y62" i="16"/>
  <c r="AC62" i="16" s="1"/>
  <c r="C62" i="16"/>
  <c r="AF61" i="16"/>
  <c r="Z61" i="16"/>
  <c r="AD61" i="16" s="1"/>
  <c r="Y61" i="16"/>
  <c r="AC61" i="16" s="1"/>
  <c r="C61" i="16"/>
  <c r="AF60" i="16"/>
  <c r="Z60" i="16"/>
  <c r="AD60" i="16" s="1"/>
  <c r="Y60" i="16"/>
  <c r="AC60" i="16" s="1"/>
  <c r="C60" i="16"/>
  <c r="AF59" i="16"/>
  <c r="Z59" i="16"/>
  <c r="AD59" i="16" s="1"/>
  <c r="Y59" i="16"/>
  <c r="AC59" i="16" s="1"/>
  <c r="C59" i="16"/>
  <c r="AF58" i="16"/>
  <c r="AD58" i="16"/>
  <c r="Z58" i="16"/>
  <c r="Y58" i="16"/>
  <c r="AC58" i="16" s="1"/>
  <c r="C58" i="16"/>
  <c r="AF57" i="16"/>
  <c r="Z57" i="16"/>
  <c r="AD57" i="16" s="1"/>
  <c r="Y57" i="16"/>
  <c r="AC57" i="16" s="1"/>
  <c r="C57" i="16"/>
  <c r="AF56" i="16"/>
  <c r="AD56" i="16"/>
  <c r="Z56" i="16"/>
  <c r="Y56" i="16"/>
  <c r="AC56" i="16" s="1"/>
  <c r="C56" i="16"/>
  <c r="AF55" i="16"/>
  <c r="AC55" i="16"/>
  <c r="Z55" i="16"/>
  <c r="AD55" i="16" s="1"/>
  <c r="Y55" i="16"/>
  <c r="C55" i="16"/>
  <c r="AF54" i="16"/>
  <c r="Z54" i="16"/>
  <c r="AD54" i="16" s="1"/>
  <c r="Y54" i="16"/>
  <c r="AC54" i="16" s="1"/>
  <c r="C54" i="16"/>
  <c r="AF53" i="16"/>
  <c r="Z53" i="16"/>
  <c r="AD53" i="16" s="1"/>
  <c r="Y53" i="16"/>
  <c r="AC53" i="16" s="1"/>
  <c r="C53" i="16"/>
  <c r="AF52" i="16"/>
  <c r="Z52" i="16"/>
  <c r="AD52" i="16" s="1"/>
  <c r="Y52" i="16"/>
  <c r="AC52" i="16" s="1"/>
  <c r="C52" i="16"/>
  <c r="AF51" i="16"/>
  <c r="Z51" i="16"/>
  <c r="AD51" i="16" s="1"/>
  <c r="Y51" i="16"/>
  <c r="AC51" i="16" s="1"/>
  <c r="AF50" i="16"/>
  <c r="Z50" i="16"/>
  <c r="AD50" i="16" s="1"/>
  <c r="Y50" i="16"/>
  <c r="AC50" i="16" s="1"/>
  <c r="AF49" i="16"/>
  <c r="Z49" i="16"/>
  <c r="AD49" i="16" s="1"/>
  <c r="Y49" i="16"/>
  <c r="AC49" i="16" s="1"/>
  <c r="AF48" i="16"/>
  <c r="Z48" i="16"/>
  <c r="AD48" i="16" s="1"/>
  <c r="Y48" i="16"/>
  <c r="AC48" i="16" s="1"/>
  <c r="AF47" i="16"/>
  <c r="Z47" i="16"/>
  <c r="AD47" i="16" s="1"/>
  <c r="Y47" i="16"/>
  <c r="AC47" i="16" s="1"/>
  <c r="AF46" i="16"/>
  <c r="Z46" i="16"/>
  <c r="AD46" i="16" s="1"/>
  <c r="Y46" i="16"/>
  <c r="AC46" i="16" s="1"/>
  <c r="AF45" i="16"/>
  <c r="Z45" i="16"/>
  <c r="AD45" i="16" s="1"/>
  <c r="Y45" i="16"/>
  <c r="AC45" i="16" s="1"/>
  <c r="AF44" i="16"/>
  <c r="Z44" i="16"/>
  <c r="AD44" i="16" s="1"/>
  <c r="Y44" i="16"/>
  <c r="AC44" i="16" s="1"/>
  <c r="AF43" i="16"/>
  <c r="Z43" i="16"/>
  <c r="AD43" i="16" s="1"/>
  <c r="Y43" i="16"/>
  <c r="AC43" i="16" s="1"/>
  <c r="AF42" i="16"/>
  <c r="Z42" i="16"/>
  <c r="AD42" i="16" s="1"/>
  <c r="Y42" i="16"/>
  <c r="AC42" i="16" s="1"/>
  <c r="AF41" i="16"/>
  <c r="Z41" i="16"/>
  <c r="AD41" i="16" s="1"/>
  <c r="Y41" i="16"/>
  <c r="AC41" i="16" s="1"/>
  <c r="AF40" i="16"/>
  <c r="Z40" i="16"/>
  <c r="AD40" i="16" s="1"/>
  <c r="Y40" i="16"/>
  <c r="AC40" i="16" s="1"/>
  <c r="AF39" i="16"/>
  <c r="Z39" i="16"/>
  <c r="AD39" i="16" s="1"/>
  <c r="Y39" i="16"/>
  <c r="AC39" i="16" s="1"/>
  <c r="AF38" i="16"/>
  <c r="Z38" i="16"/>
  <c r="AD38" i="16" s="1"/>
  <c r="Y38" i="16"/>
  <c r="AC38" i="16" s="1"/>
  <c r="AF37" i="16"/>
  <c r="Z37" i="16"/>
  <c r="AD37" i="16" s="1"/>
  <c r="Y37" i="16"/>
  <c r="AC37" i="16" s="1"/>
  <c r="AF36" i="16"/>
  <c r="AC36" i="16"/>
  <c r="Z36" i="16"/>
  <c r="AD36" i="16" s="1"/>
  <c r="Y36" i="16"/>
  <c r="AF35" i="16"/>
  <c r="Z35" i="16"/>
  <c r="AD35" i="16" s="1"/>
  <c r="Y35" i="16"/>
  <c r="AC35" i="16" s="1"/>
  <c r="AF34" i="16"/>
  <c r="Z34" i="16"/>
  <c r="AD34" i="16" s="1"/>
  <c r="Y34" i="16"/>
  <c r="AC34" i="16" s="1"/>
  <c r="AF33" i="16"/>
  <c r="Z33" i="16"/>
  <c r="AD33" i="16" s="1"/>
  <c r="Y33" i="16"/>
  <c r="AC33" i="16" s="1"/>
  <c r="AF32" i="16"/>
  <c r="AC32" i="16"/>
  <c r="Z32" i="16"/>
  <c r="AD32" i="16" s="1"/>
  <c r="Y32" i="16"/>
  <c r="AF31" i="16"/>
  <c r="Z31" i="16"/>
  <c r="AD31" i="16" s="1"/>
  <c r="Y31" i="16"/>
  <c r="AC31" i="16" s="1"/>
  <c r="AF30" i="16"/>
  <c r="Z30" i="16"/>
  <c r="AD30" i="16" s="1"/>
  <c r="Y30" i="16"/>
  <c r="AC30" i="16" s="1"/>
  <c r="AF29" i="16"/>
  <c r="Z29" i="16"/>
  <c r="AD29" i="16" s="1"/>
  <c r="Y29" i="16"/>
  <c r="AC29" i="16" s="1"/>
  <c r="AF28" i="16"/>
  <c r="AD28" i="16"/>
  <c r="Z28" i="16"/>
  <c r="Y28" i="16"/>
  <c r="AC28" i="16" s="1"/>
  <c r="W28" i="16"/>
  <c r="W29" i="16" s="1"/>
  <c r="W30" i="16" s="1"/>
  <c r="W31" i="16" s="1"/>
  <c r="W32" i="16" s="1"/>
  <c r="W33" i="16" s="1"/>
  <c r="W34" i="16" s="1"/>
  <c r="W35" i="16" s="1"/>
  <c r="W36" i="16" s="1"/>
  <c r="W37" i="16" s="1"/>
  <c r="W38" i="16" s="1"/>
  <c r="W39" i="16" s="1"/>
  <c r="W40" i="16" s="1"/>
  <c r="W41" i="16" s="1"/>
  <c r="W42" i="16" s="1"/>
  <c r="W43" i="16" s="1"/>
  <c r="W44" i="16" s="1"/>
  <c r="W45" i="16" s="1"/>
  <c r="W46" i="16" s="1"/>
  <c r="W47" i="16" s="1"/>
  <c r="W48" i="16" s="1"/>
  <c r="W49" i="16" s="1"/>
  <c r="W50" i="16" s="1"/>
  <c r="W51" i="16" s="1"/>
  <c r="W52" i="16" s="1"/>
  <c r="W53" i="16" s="1"/>
  <c r="W54" i="16" s="1"/>
  <c r="W55" i="16" s="1"/>
  <c r="W56" i="16" s="1"/>
  <c r="W57" i="16" s="1"/>
  <c r="W58" i="16" s="1"/>
  <c r="W59" i="16" s="1"/>
  <c r="W60" i="16" s="1"/>
  <c r="W61" i="16" s="1"/>
  <c r="W62" i="16" s="1"/>
  <c r="W63" i="16" s="1"/>
  <c r="W64" i="16" s="1"/>
  <c r="W65" i="16" s="1"/>
  <c r="W66" i="16" s="1"/>
  <c r="W67" i="16" s="1"/>
  <c r="W68" i="16" s="1"/>
  <c r="W69" i="16" s="1"/>
  <c r="W70" i="16" s="1"/>
  <c r="W71" i="16" s="1"/>
  <c r="W72" i="16" s="1"/>
  <c r="W73" i="16" s="1"/>
  <c r="W74" i="16" s="1"/>
  <c r="W75" i="16" s="1"/>
  <c r="W76" i="16" s="1"/>
  <c r="W77" i="16" s="1"/>
  <c r="W78" i="16" s="1"/>
  <c r="W79" i="16" s="1"/>
  <c r="W80" i="16" s="1"/>
  <c r="W81" i="16" s="1"/>
  <c r="W82" i="16" s="1"/>
  <c r="W83" i="16" s="1"/>
  <c r="W84" i="16" s="1"/>
  <c r="W85" i="16" s="1"/>
  <c r="W86" i="16" s="1"/>
  <c r="W87" i="16" s="1"/>
  <c r="W88" i="16" s="1"/>
  <c r="W89" i="16" s="1"/>
  <c r="W90" i="16" s="1"/>
  <c r="W91" i="16" s="1"/>
  <c r="W92" i="16" s="1"/>
  <c r="W93" i="16" s="1"/>
  <c r="W94" i="16" s="1"/>
  <c r="W95" i="16" s="1"/>
  <c r="W96" i="16" s="1"/>
  <c r="W97" i="16" s="1"/>
  <c r="W98" i="16" s="1"/>
  <c r="W99" i="16" s="1"/>
  <c r="W100" i="16" s="1"/>
  <c r="W101" i="16" s="1"/>
  <c r="W102" i="16" s="1"/>
  <c r="W103" i="16" s="1"/>
  <c r="A29" i="16"/>
  <c r="V18" i="16"/>
  <c r="D16" i="16"/>
  <c r="C16" i="16"/>
  <c r="B16" i="16"/>
  <c r="E15" i="16"/>
  <c r="E14" i="16"/>
  <c r="E16" i="16" s="1"/>
  <c r="T8" i="16"/>
  <c r="T10" i="16" s="1"/>
  <c r="T13" i="16" s="1"/>
  <c r="N3" i="16"/>
  <c r="O3" i="16" s="1"/>
  <c r="N2" i="16"/>
  <c r="O2" i="16" s="1"/>
  <c r="N1" i="16"/>
  <c r="O1" i="16" s="1"/>
  <c r="N51" i="10"/>
  <c r="B51" i="10"/>
  <c r="Z321" i="10" s="1"/>
  <c r="Y227" i="10"/>
  <c r="C49" i="10"/>
  <c r="C47" i="10"/>
  <c r="U321" i="10"/>
  <c r="T135" i="10"/>
  <c r="R135" i="10"/>
  <c r="Q321" i="10"/>
  <c r="P321" i="10"/>
  <c r="C40" i="10"/>
  <c r="N135" i="10"/>
  <c r="M135" i="10"/>
  <c r="L321" i="10"/>
  <c r="J321" i="10"/>
  <c r="I321" i="10"/>
  <c r="H135" i="10"/>
  <c r="F227" i="10"/>
  <c r="C30" i="10"/>
  <c r="D321" i="10"/>
  <c r="C28" i="10"/>
  <c r="B323" i="10"/>
  <c r="B324" i="10" s="1"/>
  <c r="A324" i="10" s="1"/>
  <c r="BZ321" i="10"/>
  <c r="BY321" i="10"/>
  <c r="BX321" i="10"/>
  <c r="BW321" i="10"/>
  <c r="BV321" i="10"/>
  <c r="BU321" i="10"/>
  <c r="BT321" i="10"/>
  <c r="BS321" i="10"/>
  <c r="BR321" i="10"/>
  <c r="BQ321" i="10"/>
  <c r="BP321" i="10"/>
  <c r="BO321" i="10"/>
  <c r="BN321" i="10"/>
  <c r="BM321" i="10"/>
  <c r="BL321" i="10"/>
  <c r="BK321" i="10"/>
  <c r="BJ321" i="10"/>
  <c r="BI321" i="10"/>
  <c r="BH321" i="10"/>
  <c r="BG321" i="10"/>
  <c r="BF321" i="10"/>
  <c r="BE321" i="10"/>
  <c r="BD321" i="10"/>
  <c r="BC321" i="10"/>
  <c r="BB321" i="10"/>
  <c r="BA321" i="10"/>
  <c r="AZ321" i="10"/>
  <c r="AY321" i="10"/>
  <c r="AX321" i="10"/>
  <c r="AW321" i="10"/>
  <c r="AV321" i="10"/>
  <c r="AU321" i="10"/>
  <c r="AT321" i="10"/>
  <c r="AS321" i="10"/>
  <c r="AR321" i="10"/>
  <c r="AQ321" i="10"/>
  <c r="AP321" i="10"/>
  <c r="AO321" i="10"/>
  <c r="AN321" i="10"/>
  <c r="AM321" i="10"/>
  <c r="AL321" i="10"/>
  <c r="AK321" i="10"/>
  <c r="AJ321" i="10"/>
  <c r="AI321" i="10"/>
  <c r="AH321" i="10"/>
  <c r="AG321" i="10"/>
  <c r="AF321" i="10"/>
  <c r="AE321" i="10"/>
  <c r="AD321" i="10"/>
  <c r="AC321" i="10"/>
  <c r="AB321" i="10"/>
  <c r="AA321" i="10"/>
  <c r="X321" i="10"/>
  <c r="C319" i="10"/>
  <c r="D319" i="10" s="1"/>
  <c r="E319" i="10" s="1"/>
  <c r="F319" i="10" s="1"/>
  <c r="G319" i="10" s="1"/>
  <c r="H319" i="10" s="1"/>
  <c r="I319" i="10" s="1"/>
  <c r="J319" i="10" s="1"/>
  <c r="K319" i="10" s="1"/>
  <c r="L319" i="10" s="1"/>
  <c r="M319" i="10" s="1"/>
  <c r="N319" i="10" s="1"/>
  <c r="O319" i="10" s="1"/>
  <c r="P319" i="10" s="1"/>
  <c r="Q319" i="10" s="1"/>
  <c r="R319" i="10" s="1"/>
  <c r="S319" i="10" s="1"/>
  <c r="T319" i="10" s="1"/>
  <c r="U319" i="10" s="1"/>
  <c r="V319" i="10" s="1"/>
  <c r="W319" i="10" s="1"/>
  <c r="X319" i="10" s="1"/>
  <c r="Y319" i="10" s="1"/>
  <c r="Z319" i="10" s="1"/>
  <c r="AA319" i="10" s="1"/>
  <c r="AB319" i="10" s="1"/>
  <c r="AC319" i="10" s="1"/>
  <c r="AD319" i="10" s="1"/>
  <c r="AE319" i="10" s="1"/>
  <c r="AF319" i="10" s="1"/>
  <c r="AG319" i="10" s="1"/>
  <c r="AH319" i="10" s="1"/>
  <c r="AI319" i="10" s="1"/>
  <c r="AJ319" i="10" s="1"/>
  <c r="AK319" i="10" s="1"/>
  <c r="AL319" i="10" s="1"/>
  <c r="AM319" i="10" s="1"/>
  <c r="AN319" i="10" s="1"/>
  <c r="AO319" i="10" s="1"/>
  <c r="AP319" i="10" s="1"/>
  <c r="AQ319" i="10" s="1"/>
  <c r="AR319" i="10" s="1"/>
  <c r="AS319" i="10" s="1"/>
  <c r="AT319" i="10" s="1"/>
  <c r="AU319" i="10" s="1"/>
  <c r="AV319" i="10" s="1"/>
  <c r="AW319" i="10" s="1"/>
  <c r="AX319" i="10" s="1"/>
  <c r="AY319" i="10" s="1"/>
  <c r="AZ319" i="10" s="1"/>
  <c r="BA319" i="10" s="1"/>
  <c r="BB319" i="10" s="1"/>
  <c r="BC319" i="10" s="1"/>
  <c r="BD319" i="10" s="1"/>
  <c r="BE319" i="10" s="1"/>
  <c r="BF319" i="10" s="1"/>
  <c r="BG319" i="10" s="1"/>
  <c r="BH319" i="10" s="1"/>
  <c r="BI319" i="10" s="1"/>
  <c r="BJ319" i="10" s="1"/>
  <c r="BK319" i="10" s="1"/>
  <c r="BL319" i="10" s="1"/>
  <c r="BM319" i="10" s="1"/>
  <c r="BN319" i="10" s="1"/>
  <c r="BO319" i="10" s="1"/>
  <c r="BP319" i="10" s="1"/>
  <c r="BQ319" i="10" s="1"/>
  <c r="BR319" i="10" s="1"/>
  <c r="BS319" i="10" s="1"/>
  <c r="BT319" i="10" s="1"/>
  <c r="BU319" i="10" s="1"/>
  <c r="BV319" i="10" s="1"/>
  <c r="BW319" i="10" s="1"/>
  <c r="BX319" i="10" s="1"/>
  <c r="BY319" i="10" s="1"/>
  <c r="BZ319" i="10" s="1"/>
  <c r="B317" i="10"/>
  <c r="B229" i="10"/>
  <c r="B230" i="10" s="1"/>
  <c r="BZ227" i="10"/>
  <c r="BY227" i="10"/>
  <c r="BX227" i="10"/>
  <c r="BW227" i="10"/>
  <c r="BV227" i="10"/>
  <c r="BU227" i="10"/>
  <c r="BT227" i="10"/>
  <c r="BS227" i="10"/>
  <c r="BR227" i="10"/>
  <c r="BQ227" i="10"/>
  <c r="BP227" i="10"/>
  <c r="BO227" i="10"/>
  <c r="BN227" i="10"/>
  <c r="BM227" i="10"/>
  <c r="BL227" i="10"/>
  <c r="BK227" i="10"/>
  <c r="BJ227" i="10"/>
  <c r="BI227" i="10"/>
  <c r="BH227" i="10"/>
  <c r="BG227" i="10"/>
  <c r="BF227" i="10"/>
  <c r="BE227" i="10"/>
  <c r="BD227" i="10"/>
  <c r="BC227" i="10"/>
  <c r="BB227" i="10"/>
  <c r="BA227" i="10"/>
  <c r="AZ227" i="10"/>
  <c r="AY227" i="10"/>
  <c r="AX227" i="10"/>
  <c r="AW227" i="10"/>
  <c r="AV227" i="10"/>
  <c r="AU227" i="10"/>
  <c r="AT227" i="10"/>
  <c r="AS227" i="10"/>
  <c r="AR227" i="10"/>
  <c r="AQ227" i="10"/>
  <c r="AP227" i="10"/>
  <c r="AO227" i="10"/>
  <c r="AN227" i="10"/>
  <c r="AM227" i="10"/>
  <c r="AL227" i="10"/>
  <c r="AK227" i="10"/>
  <c r="AJ227" i="10"/>
  <c r="AI227" i="10"/>
  <c r="AH227" i="10"/>
  <c r="AG227" i="10"/>
  <c r="AF227" i="10"/>
  <c r="AE227" i="10"/>
  <c r="AD227" i="10"/>
  <c r="AC227" i="10"/>
  <c r="AB227" i="10"/>
  <c r="AA227" i="10"/>
  <c r="T227" i="10"/>
  <c r="E227" i="10"/>
  <c r="G225" i="10"/>
  <c r="H225" i="10" s="1"/>
  <c r="I225" i="10" s="1"/>
  <c r="J225" i="10" s="1"/>
  <c r="K225" i="10" s="1"/>
  <c r="L225" i="10" s="1"/>
  <c r="M225" i="10" s="1"/>
  <c r="N225" i="10" s="1"/>
  <c r="O225" i="10" s="1"/>
  <c r="P225" i="10" s="1"/>
  <c r="Q225" i="10" s="1"/>
  <c r="R225" i="10" s="1"/>
  <c r="S225" i="10" s="1"/>
  <c r="T225" i="10" s="1"/>
  <c r="U225" i="10" s="1"/>
  <c r="V225" i="10" s="1"/>
  <c r="W225" i="10" s="1"/>
  <c r="X225" i="10" s="1"/>
  <c r="Y225" i="10" s="1"/>
  <c r="Z225" i="10" s="1"/>
  <c r="AA225" i="10" s="1"/>
  <c r="AB225" i="10" s="1"/>
  <c r="AC225" i="10" s="1"/>
  <c r="AD225" i="10" s="1"/>
  <c r="AE225" i="10" s="1"/>
  <c r="AF225" i="10" s="1"/>
  <c r="AG225" i="10" s="1"/>
  <c r="AH225" i="10" s="1"/>
  <c r="AI225" i="10" s="1"/>
  <c r="AJ225" i="10" s="1"/>
  <c r="AK225" i="10" s="1"/>
  <c r="AL225" i="10" s="1"/>
  <c r="AM225" i="10" s="1"/>
  <c r="AN225" i="10" s="1"/>
  <c r="AO225" i="10" s="1"/>
  <c r="AP225" i="10" s="1"/>
  <c r="AQ225" i="10" s="1"/>
  <c r="AR225" i="10" s="1"/>
  <c r="AS225" i="10" s="1"/>
  <c r="AT225" i="10" s="1"/>
  <c r="AU225" i="10" s="1"/>
  <c r="AV225" i="10" s="1"/>
  <c r="AW225" i="10" s="1"/>
  <c r="AX225" i="10" s="1"/>
  <c r="AY225" i="10" s="1"/>
  <c r="AZ225" i="10" s="1"/>
  <c r="BA225" i="10" s="1"/>
  <c r="BB225" i="10" s="1"/>
  <c r="BC225" i="10" s="1"/>
  <c r="BD225" i="10" s="1"/>
  <c r="BE225" i="10" s="1"/>
  <c r="BF225" i="10" s="1"/>
  <c r="BG225" i="10" s="1"/>
  <c r="BH225" i="10" s="1"/>
  <c r="BI225" i="10" s="1"/>
  <c r="BJ225" i="10" s="1"/>
  <c r="BK225" i="10" s="1"/>
  <c r="BL225" i="10" s="1"/>
  <c r="BM225" i="10" s="1"/>
  <c r="BN225" i="10" s="1"/>
  <c r="BO225" i="10" s="1"/>
  <c r="BP225" i="10" s="1"/>
  <c r="BQ225" i="10" s="1"/>
  <c r="BR225" i="10" s="1"/>
  <c r="BS225" i="10" s="1"/>
  <c r="BT225" i="10" s="1"/>
  <c r="BU225" i="10" s="1"/>
  <c r="BV225" i="10" s="1"/>
  <c r="BW225" i="10" s="1"/>
  <c r="BX225" i="10" s="1"/>
  <c r="BY225" i="10" s="1"/>
  <c r="BZ225" i="10" s="1"/>
  <c r="C225" i="10"/>
  <c r="D225" i="10" s="1"/>
  <c r="E225" i="10" s="1"/>
  <c r="F225" i="10" s="1"/>
  <c r="B224" i="10"/>
  <c r="A160" i="10"/>
  <c r="A155" i="10"/>
  <c r="B137" i="10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B208" i="10" s="1"/>
  <c r="B209" i="10" s="1"/>
  <c r="B210" i="10" s="1"/>
  <c r="B211" i="10" s="1"/>
  <c r="B212" i="10" s="1"/>
  <c r="BZ135" i="10"/>
  <c r="BY135" i="10"/>
  <c r="BX135" i="10"/>
  <c r="BW135" i="10"/>
  <c r="BV135" i="10"/>
  <c r="BU135" i="10"/>
  <c r="BT135" i="10"/>
  <c r="BS135" i="10"/>
  <c r="BR135" i="10"/>
  <c r="BQ135" i="10"/>
  <c r="BP135" i="10"/>
  <c r="BO135" i="10"/>
  <c r="BN135" i="10"/>
  <c r="BM135" i="10"/>
  <c r="BL135" i="10"/>
  <c r="BK135" i="10"/>
  <c r="BJ135" i="10"/>
  <c r="BI135" i="10"/>
  <c r="BH135" i="10"/>
  <c r="BG135" i="10"/>
  <c r="BF135" i="10"/>
  <c r="BE135" i="10"/>
  <c r="BD135" i="10"/>
  <c r="BC135" i="10"/>
  <c r="BB135" i="10"/>
  <c r="BA135" i="10"/>
  <c r="AZ135" i="10"/>
  <c r="AY135" i="10"/>
  <c r="AX135" i="10"/>
  <c r="AW135" i="10"/>
  <c r="AV135" i="10"/>
  <c r="AU135" i="10"/>
  <c r="AT135" i="10"/>
  <c r="AS135" i="10"/>
  <c r="AR135" i="10"/>
  <c r="AQ135" i="10"/>
  <c r="AP135" i="10"/>
  <c r="AO135" i="10"/>
  <c r="AN135" i="10"/>
  <c r="AM135" i="10"/>
  <c r="AL135" i="10"/>
  <c r="AK135" i="10"/>
  <c r="AJ135" i="10"/>
  <c r="AI135" i="10"/>
  <c r="AH135" i="10"/>
  <c r="AG135" i="10"/>
  <c r="AF135" i="10"/>
  <c r="AE135" i="10"/>
  <c r="AD135" i="10"/>
  <c r="AC135" i="10"/>
  <c r="AB135" i="10"/>
  <c r="AA135" i="10"/>
  <c r="B132" i="10"/>
  <c r="A152" i="10" s="1"/>
  <c r="AF103" i="10"/>
  <c r="Z103" i="10"/>
  <c r="AD103" i="10" s="1"/>
  <c r="Y103" i="10"/>
  <c r="AC103" i="10" s="1"/>
  <c r="C103" i="10"/>
  <c r="AF102" i="10"/>
  <c r="Z102" i="10"/>
  <c r="AD102" i="10" s="1"/>
  <c r="Y102" i="10"/>
  <c r="AC102" i="10" s="1"/>
  <c r="C102" i="10"/>
  <c r="AF101" i="10"/>
  <c r="Z101" i="10"/>
  <c r="AD101" i="10" s="1"/>
  <c r="Y101" i="10"/>
  <c r="AC101" i="10" s="1"/>
  <c r="C101" i="10"/>
  <c r="AF100" i="10"/>
  <c r="Z100" i="10"/>
  <c r="AD100" i="10" s="1"/>
  <c r="Y100" i="10"/>
  <c r="AC100" i="10" s="1"/>
  <c r="C100" i="10"/>
  <c r="AF99" i="10"/>
  <c r="Z99" i="10"/>
  <c r="AD99" i="10" s="1"/>
  <c r="Y99" i="10"/>
  <c r="AC99" i="10" s="1"/>
  <c r="C99" i="10"/>
  <c r="AF98" i="10"/>
  <c r="Z98" i="10"/>
  <c r="AD98" i="10" s="1"/>
  <c r="Y98" i="10"/>
  <c r="AC98" i="10" s="1"/>
  <c r="C98" i="10"/>
  <c r="AF97" i="10"/>
  <c r="Z97" i="10"/>
  <c r="AD97" i="10" s="1"/>
  <c r="Y97" i="10"/>
  <c r="AC97" i="10" s="1"/>
  <c r="C97" i="10"/>
  <c r="AF96" i="10"/>
  <c r="Z96" i="10"/>
  <c r="AD96" i="10" s="1"/>
  <c r="Y96" i="10"/>
  <c r="AC96" i="10" s="1"/>
  <c r="C96" i="10"/>
  <c r="AF95" i="10"/>
  <c r="AC95" i="10"/>
  <c r="Z95" i="10"/>
  <c r="AD95" i="10" s="1"/>
  <c r="Y95" i="10"/>
  <c r="C95" i="10"/>
  <c r="AF94" i="10"/>
  <c r="Z94" i="10"/>
  <c r="AD94" i="10" s="1"/>
  <c r="Y94" i="10"/>
  <c r="AC94" i="10" s="1"/>
  <c r="C94" i="10"/>
  <c r="AF93" i="10"/>
  <c r="AD93" i="10"/>
  <c r="AC93" i="10"/>
  <c r="Z93" i="10"/>
  <c r="Y93" i="10"/>
  <c r="C93" i="10"/>
  <c r="AF92" i="10"/>
  <c r="Z92" i="10"/>
  <c r="AD92" i="10" s="1"/>
  <c r="Y92" i="10"/>
  <c r="AC92" i="10" s="1"/>
  <c r="C92" i="10"/>
  <c r="AF91" i="10"/>
  <c r="Z91" i="10"/>
  <c r="AD91" i="10" s="1"/>
  <c r="Y91" i="10"/>
  <c r="AC91" i="10" s="1"/>
  <c r="C91" i="10"/>
  <c r="AF90" i="10"/>
  <c r="Z90" i="10"/>
  <c r="AD90" i="10" s="1"/>
  <c r="Y90" i="10"/>
  <c r="AC90" i="10" s="1"/>
  <c r="C90" i="10"/>
  <c r="AF89" i="10"/>
  <c r="Z89" i="10"/>
  <c r="AD89" i="10" s="1"/>
  <c r="Y89" i="10"/>
  <c r="AC89" i="10" s="1"/>
  <c r="C89" i="10"/>
  <c r="AF88" i="10"/>
  <c r="Z88" i="10"/>
  <c r="AD88" i="10" s="1"/>
  <c r="Y88" i="10"/>
  <c r="AC88" i="10" s="1"/>
  <c r="C88" i="10"/>
  <c r="AF87" i="10"/>
  <c r="Z87" i="10"/>
  <c r="AD87" i="10" s="1"/>
  <c r="Y87" i="10"/>
  <c r="AC87" i="10" s="1"/>
  <c r="C87" i="10"/>
  <c r="AF86" i="10"/>
  <c r="Z86" i="10"/>
  <c r="AD86" i="10" s="1"/>
  <c r="Y86" i="10"/>
  <c r="AC86" i="10" s="1"/>
  <c r="C86" i="10"/>
  <c r="AF85" i="10"/>
  <c r="Z85" i="10"/>
  <c r="AD85" i="10" s="1"/>
  <c r="Y85" i="10"/>
  <c r="AC85" i="10" s="1"/>
  <c r="C85" i="10"/>
  <c r="AF84" i="10"/>
  <c r="Z84" i="10"/>
  <c r="AD84" i="10" s="1"/>
  <c r="Y84" i="10"/>
  <c r="AC84" i="10" s="1"/>
  <c r="C84" i="10"/>
  <c r="AF83" i="10"/>
  <c r="Z83" i="10"/>
  <c r="AD83" i="10" s="1"/>
  <c r="Y83" i="10"/>
  <c r="AC83" i="10" s="1"/>
  <c r="C83" i="10"/>
  <c r="AF82" i="10"/>
  <c r="Z82" i="10"/>
  <c r="AD82" i="10" s="1"/>
  <c r="Y82" i="10"/>
  <c r="AC82" i="10" s="1"/>
  <c r="C82" i="10"/>
  <c r="AF81" i="10"/>
  <c r="Z81" i="10"/>
  <c r="AD81" i="10" s="1"/>
  <c r="Y81" i="10"/>
  <c r="AC81" i="10" s="1"/>
  <c r="C81" i="10"/>
  <c r="AF80" i="10"/>
  <c r="Z80" i="10"/>
  <c r="AD80" i="10" s="1"/>
  <c r="Y80" i="10"/>
  <c r="AC80" i="10" s="1"/>
  <c r="C80" i="10"/>
  <c r="AF79" i="10"/>
  <c r="AC79" i="10"/>
  <c r="Z79" i="10"/>
  <c r="AD79" i="10" s="1"/>
  <c r="Y79" i="10"/>
  <c r="C79" i="10"/>
  <c r="AF78" i="10"/>
  <c r="Z78" i="10"/>
  <c r="AD78" i="10" s="1"/>
  <c r="Y78" i="10"/>
  <c r="AC78" i="10" s="1"/>
  <c r="C78" i="10"/>
  <c r="AF77" i="10"/>
  <c r="AD77" i="10"/>
  <c r="AC77" i="10"/>
  <c r="Z77" i="10"/>
  <c r="Y77" i="10"/>
  <c r="C77" i="10"/>
  <c r="AF76" i="10"/>
  <c r="Z76" i="10"/>
  <c r="AD76" i="10" s="1"/>
  <c r="Y76" i="10"/>
  <c r="AC76" i="10" s="1"/>
  <c r="C76" i="10"/>
  <c r="AF75" i="10"/>
  <c r="Z75" i="10"/>
  <c r="AD75" i="10" s="1"/>
  <c r="Y75" i="10"/>
  <c r="AC75" i="10" s="1"/>
  <c r="C75" i="10"/>
  <c r="AF74" i="10"/>
  <c r="Z74" i="10"/>
  <c r="AD74" i="10" s="1"/>
  <c r="Y74" i="10"/>
  <c r="AC74" i="10" s="1"/>
  <c r="C74" i="10"/>
  <c r="AF73" i="10"/>
  <c r="Z73" i="10"/>
  <c r="AD73" i="10" s="1"/>
  <c r="Y73" i="10"/>
  <c r="AC73" i="10" s="1"/>
  <c r="C73" i="10"/>
  <c r="AF72" i="10"/>
  <c r="Z72" i="10"/>
  <c r="AD72" i="10" s="1"/>
  <c r="Y72" i="10"/>
  <c r="AC72" i="10" s="1"/>
  <c r="C72" i="10"/>
  <c r="AF71" i="10"/>
  <c r="Z71" i="10"/>
  <c r="AD71" i="10" s="1"/>
  <c r="Y71" i="10"/>
  <c r="AC71" i="10" s="1"/>
  <c r="C71" i="10"/>
  <c r="AF70" i="10"/>
  <c r="Z70" i="10"/>
  <c r="AD70" i="10" s="1"/>
  <c r="Y70" i="10"/>
  <c r="AC70" i="10" s="1"/>
  <c r="C70" i="10"/>
  <c r="AF69" i="10"/>
  <c r="Z69" i="10"/>
  <c r="AD69" i="10" s="1"/>
  <c r="Y69" i="10"/>
  <c r="AC69" i="10" s="1"/>
  <c r="C69" i="10"/>
  <c r="AF68" i="10"/>
  <c r="Z68" i="10"/>
  <c r="AD68" i="10" s="1"/>
  <c r="Y68" i="10"/>
  <c r="AC68" i="10" s="1"/>
  <c r="C68" i="10"/>
  <c r="AF67" i="10"/>
  <c r="Z67" i="10"/>
  <c r="AD67" i="10" s="1"/>
  <c r="Y67" i="10"/>
  <c r="AC67" i="10" s="1"/>
  <c r="C67" i="10"/>
  <c r="AF66" i="10"/>
  <c r="Z66" i="10"/>
  <c r="AD66" i="10" s="1"/>
  <c r="Y66" i="10"/>
  <c r="AC66" i="10" s="1"/>
  <c r="C66" i="10"/>
  <c r="AF65" i="10"/>
  <c r="Z65" i="10"/>
  <c r="AD65" i="10" s="1"/>
  <c r="Y65" i="10"/>
  <c r="AC65" i="10" s="1"/>
  <c r="C65" i="10"/>
  <c r="AF64" i="10"/>
  <c r="Z64" i="10"/>
  <c r="AD64" i="10" s="1"/>
  <c r="Y64" i="10"/>
  <c r="AC64" i="10" s="1"/>
  <c r="C64" i="10"/>
  <c r="AF63" i="10"/>
  <c r="AC63" i="10"/>
  <c r="Z63" i="10"/>
  <c r="AD63" i="10" s="1"/>
  <c r="Y63" i="10"/>
  <c r="C63" i="10"/>
  <c r="AF62" i="10"/>
  <c r="Z62" i="10"/>
  <c r="AD62" i="10" s="1"/>
  <c r="Y62" i="10"/>
  <c r="AC62" i="10" s="1"/>
  <c r="C62" i="10"/>
  <c r="AF61" i="10"/>
  <c r="AD61" i="10"/>
  <c r="AC61" i="10"/>
  <c r="Z61" i="10"/>
  <c r="Y61" i="10"/>
  <c r="C61" i="10"/>
  <c r="AF60" i="10"/>
  <c r="Z60" i="10"/>
  <c r="AD60" i="10" s="1"/>
  <c r="Y60" i="10"/>
  <c r="AC60" i="10" s="1"/>
  <c r="C60" i="10"/>
  <c r="AF59" i="10"/>
  <c r="Z59" i="10"/>
  <c r="AD59" i="10" s="1"/>
  <c r="Y59" i="10"/>
  <c r="AC59" i="10" s="1"/>
  <c r="C59" i="10"/>
  <c r="AF58" i="10"/>
  <c r="Z58" i="10"/>
  <c r="AD58" i="10" s="1"/>
  <c r="Y58" i="10"/>
  <c r="AC58" i="10" s="1"/>
  <c r="C58" i="10"/>
  <c r="AF57" i="10"/>
  <c r="Z57" i="10"/>
  <c r="AD57" i="10" s="1"/>
  <c r="Y57" i="10"/>
  <c r="AC57" i="10" s="1"/>
  <c r="C57" i="10"/>
  <c r="AF56" i="10"/>
  <c r="Z56" i="10"/>
  <c r="AD56" i="10" s="1"/>
  <c r="Y56" i="10"/>
  <c r="AC56" i="10" s="1"/>
  <c r="C56" i="10"/>
  <c r="AF55" i="10"/>
  <c r="Z55" i="10"/>
  <c r="AD55" i="10" s="1"/>
  <c r="Y55" i="10"/>
  <c r="AC55" i="10" s="1"/>
  <c r="C55" i="10"/>
  <c r="AF54" i="10"/>
  <c r="Z54" i="10"/>
  <c r="AD54" i="10" s="1"/>
  <c r="Y54" i="10"/>
  <c r="AC54" i="10" s="1"/>
  <c r="C54" i="10"/>
  <c r="AF53" i="10"/>
  <c r="Z53" i="10"/>
  <c r="AD53" i="10" s="1"/>
  <c r="Y53" i="10"/>
  <c r="AC53" i="10" s="1"/>
  <c r="C53" i="10"/>
  <c r="AF52" i="10"/>
  <c r="AD52" i="10"/>
  <c r="Z52" i="10"/>
  <c r="Y52" i="10"/>
  <c r="AC52" i="10" s="1"/>
  <c r="C52" i="10"/>
  <c r="AF51" i="10"/>
  <c r="Z51" i="10"/>
  <c r="AD51" i="10" s="1"/>
  <c r="Y51" i="10"/>
  <c r="AC51" i="10" s="1"/>
  <c r="AF50" i="10"/>
  <c r="AD50" i="10"/>
  <c r="Z50" i="10"/>
  <c r="Y50" i="10"/>
  <c r="AC50" i="10" s="1"/>
  <c r="AF49" i="10"/>
  <c r="Z49" i="10"/>
  <c r="AD49" i="10" s="1"/>
  <c r="Y49" i="10"/>
  <c r="AC49" i="10" s="1"/>
  <c r="AF48" i="10"/>
  <c r="Z48" i="10"/>
  <c r="AD48" i="10" s="1"/>
  <c r="Y48" i="10"/>
  <c r="AC48" i="10" s="1"/>
  <c r="AF47" i="10"/>
  <c r="Z47" i="10"/>
  <c r="AD47" i="10" s="1"/>
  <c r="Y47" i="10"/>
  <c r="AC47" i="10" s="1"/>
  <c r="AF46" i="10"/>
  <c r="Z46" i="10"/>
  <c r="AD46" i="10" s="1"/>
  <c r="Y46" i="10"/>
  <c r="AC46" i="10" s="1"/>
  <c r="C46" i="10"/>
  <c r="AF45" i="10"/>
  <c r="Z45" i="10"/>
  <c r="AD45" i="10" s="1"/>
  <c r="Y45" i="10"/>
  <c r="AC45" i="10" s="1"/>
  <c r="C45" i="10"/>
  <c r="AF44" i="10"/>
  <c r="AD44" i="10"/>
  <c r="Z44" i="10"/>
  <c r="Y44" i="10"/>
  <c r="AC44" i="10" s="1"/>
  <c r="AF43" i="10"/>
  <c r="Z43" i="10"/>
  <c r="AD43" i="10" s="1"/>
  <c r="Y43" i="10"/>
  <c r="AC43" i="10" s="1"/>
  <c r="AF42" i="10"/>
  <c r="Z42" i="10"/>
  <c r="AD42" i="10" s="1"/>
  <c r="Y42" i="10"/>
  <c r="AC42" i="10" s="1"/>
  <c r="AF41" i="10"/>
  <c r="Z41" i="10"/>
  <c r="AD41" i="10" s="1"/>
  <c r="Y41" i="10"/>
  <c r="AC41" i="10" s="1"/>
  <c r="AF40" i="10"/>
  <c r="AD40" i="10"/>
  <c r="Z40" i="10"/>
  <c r="Y40" i="10"/>
  <c r="AC40" i="10" s="1"/>
  <c r="AF39" i="10"/>
  <c r="Z39" i="10"/>
  <c r="AD39" i="10" s="1"/>
  <c r="Y39" i="10"/>
  <c r="AC39" i="10" s="1"/>
  <c r="AF38" i="10"/>
  <c r="Z38" i="10"/>
  <c r="AD38" i="10" s="1"/>
  <c r="Y38" i="10"/>
  <c r="AC38" i="10" s="1"/>
  <c r="AF37" i="10"/>
  <c r="Z37" i="10"/>
  <c r="AD37" i="10" s="1"/>
  <c r="Y37" i="10"/>
  <c r="AC37" i="10" s="1"/>
  <c r="AF36" i="10"/>
  <c r="AD36" i="10"/>
  <c r="Z36" i="10"/>
  <c r="Y36" i="10"/>
  <c r="AC36" i="10" s="1"/>
  <c r="AF35" i="10"/>
  <c r="Z35" i="10"/>
  <c r="AD35" i="10" s="1"/>
  <c r="Y35" i="10"/>
  <c r="AC35" i="10" s="1"/>
  <c r="AF34" i="10"/>
  <c r="Z34" i="10"/>
  <c r="AD34" i="10" s="1"/>
  <c r="Y34" i="10"/>
  <c r="AC34" i="10" s="1"/>
  <c r="AF33" i="10"/>
  <c r="AC33" i="10"/>
  <c r="Z33" i="10"/>
  <c r="AD33" i="10" s="1"/>
  <c r="Y33" i="10"/>
  <c r="AF32" i="10"/>
  <c r="AD32" i="10"/>
  <c r="Z32" i="10"/>
  <c r="Y32" i="10"/>
  <c r="AC32" i="10" s="1"/>
  <c r="AF31" i="10"/>
  <c r="Z31" i="10"/>
  <c r="AD31" i="10" s="1"/>
  <c r="Y31" i="10"/>
  <c r="AC31" i="10" s="1"/>
  <c r="AF30" i="10"/>
  <c r="Z30" i="10"/>
  <c r="AD30" i="10" s="1"/>
  <c r="Y30" i="10"/>
  <c r="AC30" i="10" s="1"/>
  <c r="AF29" i="10"/>
  <c r="Z29" i="10"/>
  <c r="AD29" i="10" s="1"/>
  <c r="Y29" i="10"/>
  <c r="AC29" i="10" s="1"/>
  <c r="AF28" i="10"/>
  <c r="Z28" i="10"/>
  <c r="AD28" i="10" s="1"/>
  <c r="Y28" i="10"/>
  <c r="AC28" i="10" s="1"/>
  <c r="W28" i="10"/>
  <c r="W29" i="10" s="1"/>
  <c r="W30" i="10" s="1"/>
  <c r="W31" i="10" s="1"/>
  <c r="W32" i="10" s="1"/>
  <c r="W33" i="10" s="1"/>
  <c r="W34" i="10" s="1"/>
  <c r="W35" i="10" s="1"/>
  <c r="W36" i="10" s="1"/>
  <c r="W37" i="10" s="1"/>
  <c r="W38" i="10" s="1"/>
  <c r="W39" i="10" s="1"/>
  <c r="W40" i="10" s="1"/>
  <c r="W41" i="10" s="1"/>
  <c r="W42" i="10" s="1"/>
  <c r="W43" i="10" s="1"/>
  <c r="W44" i="10" s="1"/>
  <c r="W45" i="10" s="1"/>
  <c r="W46" i="10" s="1"/>
  <c r="W47" i="10" s="1"/>
  <c r="W48" i="10" s="1"/>
  <c r="W49" i="10" s="1"/>
  <c r="W50" i="10" s="1"/>
  <c r="W51" i="10" s="1"/>
  <c r="W52" i="10" s="1"/>
  <c r="W53" i="10" s="1"/>
  <c r="W54" i="10" s="1"/>
  <c r="W55" i="10" s="1"/>
  <c r="W56" i="10" s="1"/>
  <c r="W57" i="10" s="1"/>
  <c r="W58" i="10" s="1"/>
  <c r="W59" i="10" s="1"/>
  <c r="W60" i="10" s="1"/>
  <c r="W61" i="10" s="1"/>
  <c r="W62" i="10" s="1"/>
  <c r="W63" i="10" s="1"/>
  <c r="W64" i="10" s="1"/>
  <c r="W65" i="10" s="1"/>
  <c r="W66" i="10" s="1"/>
  <c r="W67" i="10" s="1"/>
  <c r="W68" i="10" s="1"/>
  <c r="W69" i="10" s="1"/>
  <c r="W70" i="10" s="1"/>
  <c r="W71" i="10" s="1"/>
  <c r="W72" i="10" s="1"/>
  <c r="W73" i="10" s="1"/>
  <c r="W74" i="10" s="1"/>
  <c r="W75" i="10" s="1"/>
  <c r="W76" i="10" s="1"/>
  <c r="W77" i="10" s="1"/>
  <c r="W78" i="10" s="1"/>
  <c r="W79" i="10" s="1"/>
  <c r="W80" i="10" s="1"/>
  <c r="W81" i="10" s="1"/>
  <c r="W82" i="10" s="1"/>
  <c r="W83" i="10" s="1"/>
  <c r="W84" i="10" s="1"/>
  <c r="W85" i="10" s="1"/>
  <c r="W86" i="10" s="1"/>
  <c r="W87" i="10" s="1"/>
  <c r="W88" i="10" s="1"/>
  <c r="W89" i="10" s="1"/>
  <c r="W90" i="10" s="1"/>
  <c r="W91" i="10" s="1"/>
  <c r="W92" i="10" s="1"/>
  <c r="W93" i="10" s="1"/>
  <c r="W94" i="10" s="1"/>
  <c r="W95" i="10" s="1"/>
  <c r="W96" i="10" s="1"/>
  <c r="W97" i="10" s="1"/>
  <c r="W98" i="10" s="1"/>
  <c r="W99" i="10" s="1"/>
  <c r="W100" i="10" s="1"/>
  <c r="W101" i="10" s="1"/>
  <c r="W102" i="10" s="1"/>
  <c r="W103" i="10" s="1"/>
  <c r="A29" i="10"/>
  <c r="AI29" i="10" s="1"/>
  <c r="V18" i="10"/>
  <c r="D16" i="10"/>
  <c r="C16" i="10"/>
  <c r="B16" i="10"/>
  <c r="E15" i="10"/>
  <c r="E14" i="10"/>
  <c r="E16" i="10" s="1"/>
  <c r="T8" i="10"/>
  <c r="T10" i="10" s="1"/>
  <c r="T13" i="10" s="1"/>
  <c r="N3" i="10"/>
  <c r="O3" i="10" s="1"/>
  <c r="O2" i="10"/>
  <c r="N2" i="10"/>
  <c r="N1" i="10"/>
  <c r="O1" i="10" s="1"/>
  <c r="C38" i="16" l="1"/>
  <c r="H321" i="16"/>
  <c r="H328" i="16" s="1"/>
  <c r="Y321" i="10"/>
  <c r="H227" i="16"/>
  <c r="H236" i="16" s="1"/>
  <c r="H135" i="16"/>
  <c r="H144" i="16" s="1"/>
  <c r="U135" i="16"/>
  <c r="U209" i="16" s="1"/>
  <c r="R321" i="16"/>
  <c r="R338" i="16" s="1"/>
  <c r="BE210" i="16"/>
  <c r="AO175" i="16"/>
  <c r="AR193" i="16"/>
  <c r="BI202" i="16"/>
  <c r="O4" i="10"/>
  <c r="AJ177" i="16"/>
  <c r="AZ186" i="16"/>
  <c r="AM192" i="16"/>
  <c r="AL195" i="10"/>
  <c r="AT199" i="16"/>
  <c r="A155" i="16"/>
  <c r="AA179" i="16" s="1"/>
  <c r="A175" i="16"/>
  <c r="A183" i="16"/>
  <c r="A164" i="10"/>
  <c r="AP203" i="10" s="1"/>
  <c r="A137" i="16"/>
  <c r="A156" i="16"/>
  <c r="N4" i="10"/>
  <c r="A159" i="16"/>
  <c r="A167" i="10"/>
  <c r="A138" i="16"/>
  <c r="AC164" i="16" s="1"/>
  <c r="A173" i="10"/>
  <c r="BN207" i="16"/>
  <c r="A164" i="16"/>
  <c r="A188" i="16"/>
  <c r="A179" i="10"/>
  <c r="AB204" i="10" s="1"/>
  <c r="A139" i="16"/>
  <c r="AQ179" i="16" s="1"/>
  <c r="Y210" i="16"/>
  <c r="BH204" i="10"/>
  <c r="A181" i="10"/>
  <c r="H172" i="10"/>
  <c r="A140" i="16"/>
  <c r="AF169" i="16" s="1"/>
  <c r="AD165" i="16"/>
  <c r="A182" i="10"/>
  <c r="AD209" i="10" s="1"/>
  <c r="AK209" i="16"/>
  <c r="A143" i="16"/>
  <c r="AX190" i="16" s="1"/>
  <c r="AC190" i="10"/>
  <c r="A167" i="16"/>
  <c r="A180" i="16"/>
  <c r="P193" i="16" s="1"/>
  <c r="A191" i="16"/>
  <c r="P243" i="16"/>
  <c r="A144" i="16"/>
  <c r="AQ184" i="16" s="1"/>
  <c r="A145" i="16"/>
  <c r="AG175" i="16" s="1"/>
  <c r="N199" i="16"/>
  <c r="A139" i="10"/>
  <c r="AB164" i="10" s="1"/>
  <c r="BE191" i="16"/>
  <c r="BU210" i="16"/>
  <c r="A146" i="16"/>
  <c r="AD173" i="16" s="1"/>
  <c r="A144" i="10"/>
  <c r="AA168" i="10" s="1"/>
  <c r="A147" i="16"/>
  <c r="AI179" i="16" s="1"/>
  <c r="AT181" i="16"/>
  <c r="A147" i="10"/>
  <c r="AR188" i="10" s="1"/>
  <c r="A148" i="16"/>
  <c r="AV193" i="16" s="1"/>
  <c r="A172" i="16"/>
  <c r="AD199" i="16" s="1"/>
  <c r="AD182" i="16"/>
  <c r="AL199" i="16"/>
  <c r="B324" i="16"/>
  <c r="A151" i="16"/>
  <c r="A201" i="16"/>
  <c r="AF259" i="16"/>
  <c r="BO294" i="16"/>
  <c r="AR364" i="16"/>
  <c r="AN361" i="10"/>
  <c r="P337" i="10"/>
  <c r="C31" i="10"/>
  <c r="U227" i="10"/>
  <c r="E321" i="10"/>
  <c r="C42" i="16"/>
  <c r="M135" i="16"/>
  <c r="M148" i="16" s="1"/>
  <c r="U135" i="10"/>
  <c r="U197" i="10" s="1"/>
  <c r="E321" i="16"/>
  <c r="Y321" i="16"/>
  <c r="Y345" i="16" s="1"/>
  <c r="C30" i="16"/>
  <c r="C46" i="16"/>
  <c r="C50" i="16"/>
  <c r="E135" i="16"/>
  <c r="E148" i="16" s="1"/>
  <c r="Q135" i="16"/>
  <c r="Q197" i="16" s="1"/>
  <c r="Q227" i="16"/>
  <c r="C38" i="10"/>
  <c r="E135" i="10"/>
  <c r="M227" i="10"/>
  <c r="M321" i="10"/>
  <c r="M333" i="10" s="1"/>
  <c r="C43" i="10"/>
  <c r="C50" i="10"/>
  <c r="R227" i="10"/>
  <c r="C35" i="16"/>
  <c r="X135" i="10"/>
  <c r="X171" i="10" s="1"/>
  <c r="H227" i="10"/>
  <c r="H234" i="10" s="1"/>
  <c r="H321" i="10"/>
  <c r="H329" i="10" s="1"/>
  <c r="C33" i="10"/>
  <c r="P135" i="10"/>
  <c r="P200" i="10" s="1"/>
  <c r="C29" i="10"/>
  <c r="C34" i="10"/>
  <c r="C42" i="10"/>
  <c r="I135" i="10"/>
  <c r="Q135" i="10"/>
  <c r="Q181" i="10" s="1"/>
  <c r="Y135" i="10"/>
  <c r="Y203" i="10" s="1"/>
  <c r="I227" i="10"/>
  <c r="Q227" i="10"/>
  <c r="X227" i="10"/>
  <c r="T321" i="10"/>
  <c r="N24" i="10"/>
  <c r="C39" i="16"/>
  <c r="C47" i="16"/>
  <c r="C41" i="10"/>
  <c r="P227" i="10"/>
  <c r="C37" i="10"/>
  <c r="D135" i="10"/>
  <c r="D140" i="10" s="1"/>
  <c r="L135" i="10"/>
  <c r="L169" i="10" s="1"/>
  <c r="D227" i="10"/>
  <c r="L227" i="10"/>
  <c r="C31" i="16"/>
  <c r="J135" i="16"/>
  <c r="J174" i="16" s="1"/>
  <c r="C39" i="10"/>
  <c r="J135" i="10"/>
  <c r="J146" i="10" s="1"/>
  <c r="F321" i="10"/>
  <c r="F327" i="10" s="1"/>
  <c r="D227" i="16"/>
  <c r="D231" i="16" s="1"/>
  <c r="D321" i="16"/>
  <c r="D325" i="16" s="1"/>
  <c r="D135" i="16"/>
  <c r="D153" i="16" s="1"/>
  <c r="C29" i="16"/>
  <c r="C37" i="16"/>
  <c r="L227" i="16"/>
  <c r="L239" i="16" s="1"/>
  <c r="L135" i="16"/>
  <c r="L161" i="16" s="1"/>
  <c r="L321" i="16"/>
  <c r="L332" i="16" s="1"/>
  <c r="P321" i="16"/>
  <c r="P336" i="16" s="1"/>
  <c r="C41" i="16"/>
  <c r="T227" i="16"/>
  <c r="T135" i="16"/>
  <c r="T200" i="16" s="1"/>
  <c r="T321" i="16"/>
  <c r="X227" i="16"/>
  <c r="X251" i="16" s="1"/>
  <c r="X321" i="16"/>
  <c r="X344" i="16" s="1"/>
  <c r="C49" i="16"/>
  <c r="X135" i="16"/>
  <c r="X185" i="16" s="1"/>
  <c r="C35" i="10"/>
  <c r="C51" i="10"/>
  <c r="Z135" i="10"/>
  <c r="V227" i="10"/>
  <c r="V321" i="10"/>
  <c r="Z227" i="16"/>
  <c r="Z253" i="16" s="1"/>
  <c r="C51" i="16"/>
  <c r="R135" i="16"/>
  <c r="R158" i="16" s="1"/>
  <c r="F227" i="16"/>
  <c r="F234" i="16" s="1"/>
  <c r="R227" i="16"/>
  <c r="Z321" i="16"/>
  <c r="Z346" i="16" s="1"/>
  <c r="N24" i="16"/>
  <c r="F135" i="16"/>
  <c r="F150" i="16" s="1"/>
  <c r="Z135" i="16"/>
  <c r="Z190" i="16" s="1"/>
  <c r="N227" i="16"/>
  <c r="N321" i="16"/>
  <c r="N334" i="16" s="1"/>
  <c r="U321" i="16"/>
  <c r="V227" i="16"/>
  <c r="J321" i="16"/>
  <c r="J330" i="16" s="1"/>
  <c r="I135" i="16"/>
  <c r="I151" i="16" s="1"/>
  <c r="C34" i="16"/>
  <c r="J145" i="16"/>
  <c r="N166" i="16"/>
  <c r="V174" i="16"/>
  <c r="H185" i="16"/>
  <c r="N212" i="16"/>
  <c r="F135" i="10"/>
  <c r="F204" i="10" s="1"/>
  <c r="V135" i="10"/>
  <c r="V200" i="10" s="1"/>
  <c r="N227" i="10"/>
  <c r="R321" i="10"/>
  <c r="R339" i="10" s="1"/>
  <c r="N150" i="16"/>
  <c r="V166" i="16"/>
  <c r="P169" i="16"/>
  <c r="H157" i="10"/>
  <c r="J227" i="10"/>
  <c r="Z227" i="10"/>
  <c r="N321" i="10"/>
  <c r="N335" i="10" s="1"/>
  <c r="N149" i="16"/>
  <c r="J182" i="16"/>
  <c r="V199" i="16"/>
  <c r="J190" i="16"/>
  <c r="N154" i="16"/>
  <c r="J153" i="16"/>
  <c r="N157" i="16"/>
  <c r="O4" i="16"/>
  <c r="T14" i="16"/>
  <c r="T16" i="16" s="1"/>
  <c r="AI29" i="16"/>
  <c r="A30" i="16"/>
  <c r="BB199" i="16"/>
  <c r="AN185" i="16"/>
  <c r="AE176" i="16"/>
  <c r="Z174" i="16"/>
  <c r="AH182" i="16"/>
  <c r="AP190" i="16"/>
  <c r="Z182" i="16"/>
  <c r="AH190" i="16"/>
  <c r="J166" i="16"/>
  <c r="AE187" i="16"/>
  <c r="N4" i="16"/>
  <c r="C321" i="16"/>
  <c r="C227" i="16"/>
  <c r="G321" i="16"/>
  <c r="G227" i="16"/>
  <c r="K321" i="16"/>
  <c r="K227" i="16"/>
  <c r="O321" i="16"/>
  <c r="O227" i="16"/>
  <c r="S321" i="16"/>
  <c r="S227" i="16"/>
  <c r="W321" i="16"/>
  <c r="W227" i="16"/>
  <c r="B24" i="16"/>
  <c r="C135" i="16"/>
  <c r="G135" i="16"/>
  <c r="K135" i="16"/>
  <c r="O135" i="16"/>
  <c r="S135" i="16"/>
  <c r="W135" i="16"/>
  <c r="AA212" i="16"/>
  <c r="AA207" i="16"/>
  <c r="AA204" i="16"/>
  <c r="AA199" i="16"/>
  <c r="AA196" i="16"/>
  <c r="AA170" i="16"/>
  <c r="AA169" i="16"/>
  <c r="AA162" i="16"/>
  <c r="AA161" i="16"/>
  <c r="AA191" i="16"/>
  <c r="AA188" i="16"/>
  <c r="AA183" i="16"/>
  <c r="AA180" i="16"/>
  <c r="AA175" i="16"/>
  <c r="AA172" i="16"/>
  <c r="AA167" i="16"/>
  <c r="AA164" i="16"/>
  <c r="AE211" i="16"/>
  <c r="AE208" i="16"/>
  <c r="AE203" i="16"/>
  <c r="AE200" i="16"/>
  <c r="AE183" i="16"/>
  <c r="AE180" i="16"/>
  <c r="AE175" i="16"/>
  <c r="AE172" i="16"/>
  <c r="AE167" i="16"/>
  <c r="AE174" i="16"/>
  <c r="AE173" i="16"/>
  <c r="AE166" i="16"/>
  <c r="AE165" i="16"/>
  <c r="AI212" i="16"/>
  <c r="AI207" i="16"/>
  <c r="AI204" i="16"/>
  <c r="AI199" i="16"/>
  <c r="AI196" i="16"/>
  <c r="AI178" i="16"/>
  <c r="AI177" i="16"/>
  <c r="AI170" i="16"/>
  <c r="AI169" i="16"/>
  <c r="AI191" i="16"/>
  <c r="AI188" i="16"/>
  <c r="AI183" i="16"/>
  <c r="AI180" i="16"/>
  <c r="AI175" i="16"/>
  <c r="AI172" i="16"/>
  <c r="AM211" i="16"/>
  <c r="AM208" i="16"/>
  <c r="AM203" i="16"/>
  <c r="AM200" i="16"/>
  <c r="AM191" i="16"/>
  <c r="AM188" i="16"/>
  <c r="AM183" i="16"/>
  <c r="AM180" i="16"/>
  <c r="AM175" i="16"/>
  <c r="AM182" i="16"/>
  <c r="AM181" i="16"/>
  <c r="AM174" i="16"/>
  <c r="AM173" i="16"/>
  <c r="AQ212" i="16"/>
  <c r="AQ207" i="16"/>
  <c r="AQ204" i="16"/>
  <c r="AQ199" i="16"/>
  <c r="AQ196" i="16"/>
  <c r="AQ186" i="16"/>
  <c r="AQ185" i="16"/>
  <c r="AQ178" i="16"/>
  <c r="AQ177" i="16"/>
  <c r="AQ191" i="16"/>
  <c r="AQ188" i="16"/>
  <c r="AQ183" i="16"/>
  <c r="AQ180" i="16"/>
  <c r="AU211" i="16"/>
  <c r="AU208" i="16"/>
  <c r="AU203" i="16"/>
  <c r="AU200" i="16"/>
  <c r="AU199" i="16"/>
  <c r="AU196" i="16"/>
  <c r="AU195" i="16"/>
  <c r="AU191" i="16"/>
  <c r="AU188" i="16"/>
  <c r="AU183" i="16"/>
  <c r="AU190" i="16"/>
  <c r="AU189" i="16"/>
  <c r="AU182" i="16"/>
  <c r="AU181" i="16"/>
  <c r="AY203" i="16"/>
  <c r="AY200" i="16"/>
  <c r="AY212" i="16"/>
  <c r="AY207" i="16"/>
  <c r="AY204" i="16"/>
  <c r="AY199" i="16"/>
  <c r="AY196" i="16"/>
  <c r="AY194" i="16"/>
  <c r="AY193" i="16"/>
  <c r="AY186" i="16"/>
  <c r="AY185" i="16"/>
  <c r="AY191" i="16"/>
  <c r="AY188" i="16"/>
  <c r="AY195" i="16"/>
  <c r="BC211" i="16"/>
  <c r="BC208" i="16"/>
  <c r="BC203" i="16"/>
  <c r="BC200" i="16"/>
  <c r="BC207" i="16"/>
  <c r="BC204" i="16"/>
  <c r="BC199" i="16"/>
  <c r="BC196" i="16"/>
  <c r="BC195" i="16"/>
  <c r="BC191" i="16"/>
  <c r="BC190" i="16"/>
  <c r="BC189" i="16"/>
  <c r="BG211" i="16"/>
  <c r="BG208" i="16"/>
  <c r="BG203" i="16"/>
  <c r="BG200" i="16"/>
  <c r="BG202" i="16"/>
  <c r="BG201" i="16"/>
  <c r="BG212" i="16"/>
  <c r="BG207" i="16"/>
  <c r="BG204" i="16"/>
  <c r="BG199" i="16"/>
  <c r="BG196" i="16"/>
  <c r="BG194" i="16"/>
  <c r="BG193" i="16"/>
  <c r="BG195" i="16"/>
  <c r="BK211" i="16"/>
  <c r="BK208" i="16"/>
  <c r="BK203" i="16"/>
  <c r="BK200" i="16"/>
  <c r="BK212" i="16"/>
  <c r="BK207" i="16"/>
  <c r="BK204" i="16"/>
  <c r="BK199" i="16"/>
  <c r="BK206" i="16"/>
  <c r="BK198" i="16"/>
  <c r="BK197" i="16"/>
  <c r="BK205" i="16"/>
  <c r="BO211" i="16"/>
  <c r="BO208" i="16"/>
  <c r="BO203" i="16"/>
  <c r="BO210" i="16"/>
  <c r="BO209" i="16"/>
  <c r="BO202" i="16"/>
  <c r="BO201" i="16"/>
  <c r="BO212" i="16"/>
  <c r="BO207" i="16"/>
  <c r="BO204" i="16"/>
  <c r="BS211" i="16"/>
  <c r="BS208" i="16"/>
  <c r="BS212" i="16"/>
  <c r="BS207" i="16"/>
  <c r="BS205" i="16"/>
  <c r="BS206" i="16"/>
  <c r="BW211" i="16"/>
  <c r="BW210" i="16"/>
  <c r="BW209" i="16"/>
  <c r="BW214" i="16" s="1"/>
  <c r="BW212" i="16"/>
  <c r="P153" i="16"/>
  <c r="V157" i="16"/>
  <c r="N158" i="16"/>
  <c r="P161" i="16"/>
  <c r="Z166" i="16"/>
  <c r="Y167" i="16"/>
  <c r="AA171" i="16"/>
  <c r="AK172" i="16"/>
  <c r="AL174" i="16"/>
  <c r="AI176" i="16"/>
  <c r="H177" i="16"/>
  <c r="AN177" i="16"/>
  <c r="AR178" i="16"/>
  <c r="AE179" i="16"/>
  <c r="AW183" i="16"/>
  <c r="AE184" i="16"/>
  <c r="AU184" i="16"/>
  <c r="AI187" i="16"/>
  <c r="AY187" i="16"/>
  <c r="BB189" i="16"/>
  <c r="AT190" i="16"/>
  <c r="AQ192" i="16"/>
  <c r="AF193" i="16"/>
  <c r="AM195" i="16"/>
  <c r="H196" i="16"/>
  <c r="H206" i="16"/>
  <c r="H188" i="16"/>
  <c r="H180" i="16"/>
  <c r="H172" i="16"/>
  <c r="H164" i="16"/>
  <c r="H156" i="16"/>
  <c r="H151" i="16"/>
  <c r="H148" i="16"/>
  <c r="H143" i="16"/>
  <c r="H157" i="16"/>
  <c r="H160" i="16"/>
  <c r="H152" i="16"/>
  <c r="P201" i="16"/>
  <c r="P204" i="16"/>
  <c r="P196" i="16"/>
  <c r="P188" i="16"/>
  <c r="P180" i="16"/>
  <c r="P172" i="16"/>
  <c r="P164" i="16"/>
  <c r="P159" i="16"/>
  <c r="P156" i="16"/>
  <c r="P151" i="16"/>
  <c r="P165" i="16"/>
  <c r="P158" i="16"/>
  <c r="P157" i="16"/>
  <c r="P168" i="16"/>
  <c r="P160" i="16"/>
  <c r="P152" i="16"/>
  <c r="AB205" i="16"/>
  <c r="AB197" i="16"/>
  <c r="AB208" i="16"/>
  <c r="AB180" i="16"/>
  <c r="AB172" i="16"/>
  <c r="AB164" i="16"/>
  <c r="AB200" i="16"/>
  <c r="AB189" i="16"/>
  <c r="AB181" i="16"/>
  <c r="AB173" i="16"/>
  <c r="AB165" i="16"/>
  <c r="AB192" i="16"/>
  <c r="AB184" i="16"/>
  <c r="AB176" i="16"/>
  <c r="AB171" i="16"/>
  <c r="AB168" i="16"/>
  <c r="AB163" i="16"/>
  <c r="AF209" i="16"/>
  <c r="AF201" i="16"/>
  <c r="AF212" i="16"/>
  <c r="AF204" i="16"/>
  <c r="AF196" i="16"/>
  <c r="AF188" i="16"/>
  <c r="AF180" i="16"/>
  <c r="AF175" i="16"/>
  <c r="AF172" i="16"/>
  <c r="AF167" i="16"/>
  <c r="AF181" i="16"/>
  <c r="AF174" i="16"/>
  <c r="AF173" i="16"/>
  <c r="AF166" i="16"/>
  <c r="AF184" i="16"/>
  <c r="AF176" i="16"/>
  <c r="AF168" i="16"/>
  <c r="AJ205" i="16"/>
  <c r="AJ197" i="16"/>
  <c r="AJ188" i="16"/>
  <c r="AJ180" i="16"/>
  <c r="AJ172" i="16"/>
  <c r="AJ189" i="16"/>
  <c r="AJ181" i="16"/>
  <c r="AJ173" i="16"/>
  <c r="AJ208" i="16"/>
  <c r="AJ192" i="16"/>
  <c r="AJ184" i="16"/>
  <c r="AJ179" i="16"/>
  <c r="AJ176" i="16"/>
  <c r="AJ171" i="16"/>
  <c r="AN209" i="16"/>
  <c r="AN201" i="16"/>
  <c r="AN212" i="16"/>
  <c r="AN204" i="16"/>
  <c r="AN196" i="16"/>
  <c r="AN188" i="16"/>
  <c r="AN183" i="16"/>
  <c r="AN180" i="16"/>
  <c r="AN175" i="16"/>
  <c r="AN189" i="16"/>
  <c r="AN182" i="16"/>
  <c r="AN181" i="16"/>
  <c r="AN174" i="16"/>
  <c r="AN192" i="16"/>
  <c r="AN184" i="16"/>
  <c r="AN176" i="16"/>
  <c r="AR196" i="16"/>
  <c r="AR205" i="16"/>
  <c r="AR197" i="16"/>
  <c r="AR208" i="16"/>
  <c r="AR188" i="16"/>
  <c r="AR180" i="16"/>
  <c r="AR200" i="16"/>
  <c r="AR189" i="16"/>
  <c r="AR181" i="16"/>
  <c r="AR192" i="16"/>
  <c r="AR187" i="16"/>
  <c r="AR184" i="16"/>
  <c r="AR179" i="16"/>
  <c r="AV209" i="16"/>
  <c r="AV201" i="16"/>
  <c r="AV212" i="16"/>
  <c r="AV204" i="16"/>
  <c r="AV196" i="16"/>
  <c r="AV197" i="16"/>
  <c r="AV200" i="16"/>
  <c r="AV191" i="16"/>
  <c r="AV188" i="16"/>
  <c r="AV183" i="16"/>
  <c r="AV190" i="16"/>
  <c r="AV189" i="16"/>
  <c r="AV182" i="16"/>
  <c r="AV192" i="16"/>
  <c r="AV184" i="16"/>
  <c r="AZ201" i="16"/>
  <c r="AZ204" i="16"/>
  <c r="AZ196" i="16"/>
  <c r="AZ205" i="16"/>
  <c r="AZ197" i="16"/>
  <c r="AZ188" i="16"/>
  <c r="AZ195" i="16"/>
  <c r="AZ189" i="16"/>
  <c r="AZ208" i="16"/>
  <c r="AZ192" i="16"/>
  <c r="AZ187" i="16"/>
  <c r="BD209" i="16"/>
  <c r="BD201" i="16"/>
  <c r="BD212" i="16"/>
  <c r="BD204" i="16"/>
  <c r="BD199" i="16"/>
  <c r="BD196" i="16"/>
  <c r="BD205" i="16"/>
  <c r="BD198" i="16"/>
  <c r="BD197" i="16"/>
  <c r="BD191" i="16"/>
  <c r="BD208" i="16"/>
  <c r="BD190" i="16"/>
  <c r="BD200" i="16"/>
  <c r="BD192" i="16"/>
  <c r="BH209" i="16"/>
  <c r="BH202" i="16"/>
  <c r="BH201" i="16"/>
  <c r="BH212" i="16"/>
  <c r="BH204" i="16"/>
  <c r="BH196" i="16"/>
  <c r="BH205" i="16"/>
  <c r="BH197" i="16"/>
  <c r="BH208" i="16"/>
  <c r="BH200" i="16"/>
  <c r="BH195" i="16"/>
  <c r="BH203" i="16"/>
  <c r="BL209" i="16"/>
  <c r="BL201" i="16"/>
  <c r="BL212" i="16"/>
  <c r="BL207" i="16"/>
  <c r="BL204" i="16"/>
  <c r="BL199" i="16"/>
  <c r="BL206" i="16"/>
  <c r="BL205" i="16"/>
  <c r="BL198" i="16"/>
  <c r="BL200" i="16"/>
  <c r="BP210" i="16"/>
  <c r="BP209" i="16"/>
  <c r="BP202" i="16"/>
  <c r="BP212" i="16"/>
  <c r="BP204" i="16"/>
  <c r="BP205" i="16"/>
  <c r="BP203" i="16"/>
  <c r="BP211" i="16"/>
  <c r="BP208" i="16"/>
  <c r="BT209" i="16"/>
  <c r="BT212" i="16"/>
  <c r="BT207" i="16"/>
  <c r="BT206" i="16"/>
  <c r="BT208" i="16"/>
  <c r="BX210" i="16"/>
  <c r="BX212" i="16"/>
  <c r="N148" i="16"/>
  <c r="H142" i="16"/>
  <c r="H153" i="16"/>
  <c r="Y159" i="16"/>
  <c r="H169" i="16"/>
  <c r="AJ170" i="16"/>
  <c r="AB177" i="16"/>
  <c r="AI184" i="16"/>
  <c r="P185" i="16"/>
  <c r="AF185" i="16"/>
  <c r="AV185" i="16"/>
  <c r="AR186" i="16"/>
  <c r="AM187" i="16"/>
  <c r="AE192" i="16"/>
  <c r="AU192" i="16"/>
  <c r="AZ193" i="16"/>
  <c r="AQ195" i="16"/>
  <c r="AJ200" i="16"/>
  <c r="BX211" i="16"/>
  <c r="C28" i="16"/>
  <c r="C32" i="16"/>
  <c r="C36" i="16"/>
  <c r="C40" i="16"/>
  <c r="C44" i="16"/>
  <c r="C48" i="16"/>
  <c r="I165" i="16"/>
  <c r="I157" i="16"/>
  <c r="M190" i="16"/>
  <c r="M166" i="16"/>
  <c r="M165" i="16"/>
  <c r="M149" i="16"/>
  <c r="M185" i="16"/>
  <c r="M177" i="16"/>
  <c r="M154" i="16"/>
  <c r="U206" i="16"/>
  <c r="U198" i="16"/>
  <c r="U173" i="16"/>
  <c r="U158" i="16"/>
  <c r="U157" i="16"/>
  <c r="U193" i="16"/>
  <c r="U170" i="16"/>
  <c r="U169" i="16"/>
  <c r="Y205" i="16"/>
  <c r="Y197" i="16"/>
  <c r="Y202" i="16"/>
  <c r="Y189" i="16"/>
  <c r="Y181" i="16"/>
  <c r="Y174" i="16"/>
  <c r="Y173" i="16"/>
  <c r="Y166" i="16"/>
  <c r="Y165" i="16"/>
  <c r="Y168" i="16"/>
  <c r="Y160" i="16"/>
  <c r="Y194" i="16"/>
  <c r="Y186" i="16"/>
  <c r="Y178" i="16"/>
  <c r="Y177" i="16"/>
  <c r="Y170" i="16"/>
  <c r="Y169" i="16"/>
  <c r="Y162" i="16"/>
  <c r="Y161" i="16"/>
  <c r="AC206" i="16"/>
  <c r="AC198" i="16"/>
  <c r="AC201" i="16"/>
  <c r="AC190" i="16"/>
  <c r="AC182" i="16"/>
  <c r="AC181" i="16"/>
  <c r="AC174" i="16"/>
  <c r="AC173" i="16"/>
  <c r="AC166" i="16"/>
  <c r="AC165" i="16"/>
  <c r="AC209" i="16"/>
  <c r="AC171" i="16"/>
  <c r="AC163" i="16"/>
  <c r="AC193" i="16"/>
  <c r="AC185" i="16"/>
  <c r="AC178" i="16"/>
  <c r="AC177" i="16"/>
  <c r="AC170" i="16"/>
  <c r="AC169" i="16"/>
  <c r="AG205" i="16"/>
  <c r="AG197" i="16"/>
  <c r="AG189" i="16"/>
  <c r="AG182" i="16"/>
  <c r="AG181" i="16"/>
  <c r="AG174" i="16"/>
  <c r="AG173" i="16"/>
  <c r="AG210" i="16"/>
  <c r="AG176" i="16"/>
  <c r="AG168" i="16"/>
  <c r="AG202" i="16"/>
  <c r="AG194" i="16"/>
  <c r="AG186" i="16"/>
  <c r="AG185" i="16"/>
  <c r="AG178" i="16"/>
  <c r="AG177" i="16"/>
  <c r="AG170" i="16"/>
  <c r="AG169" i="16"/>
  <c r="AK206" i="16"/>
  <c r="AK198" i="16"/>
  <c r="AK190" i="16"/>
  <c r="AK189" i="16"/>
  <c r="AK182" i="16"/>
  <c r="AK181" i="16"/>
  <c r="AK174" i="16"/>
  <c r="AK173" i="16"/>
  <c r="AK179" i="16"/>
  <c r="AK171" i="16"/>
  <c r="AK201" i="16"/>
  <c r="AK193" i="16"/>
  <c r="AK186" i="16"/>
  <c r="AK185" i="16"/>
  <c r="AK178" i="16"/>
  <c r="AK177" i="16"/>
  <c r="AO205" i="16"/>
  <c r="AO197" i="16"/>
  <c r="AO202" i="16"/>
  <c r="AO190" i="16"/>
  <c r="AO189" i="16"/>
  <c r="AO182" i="16"/>
  <c r="AO181" i="16"/>
  <c r="AO184" i="16"/>
  <c r="AO176" i="16"/>
  <c r="AO194" i="16"/>
  <c r="AO193" i="16"/>
  <c r="AO186" i="16"/>
  <c r="AO185" i="16"/>
  <c r="AO178" i="16"/>
  <c r="AO177" i="16"/>
  <c r="AS206" i="16"/>
  <c r="AS198" i="16"/>
  <c r="AS197" i="16"/>
  <c r="AS201" i="16"/>
  <c r="AS190" i="16"/>
  <c r="AS189" i="16"/>
  <c r="AS182" i="16"/>
  <c r="AS181" i="16"/>
  <c r="AS209" i="16"/>
  <c r="AS187" i="16"/>
  <c r="AS179" i="16"/>
  <c r="AS194" i="16"/>
  <c r="AS193" i="16"/>
  <c r="AS186" i="16"/>
  <c r="AS185" i="16"/>
  <c r="AW205" i="16"/>
  <c r="AW198" i="16"/>
  <c r="AW197" i="16"/>
  <c r="AW190" i="16"/>
  <c r="AW189" i="16"/>
  <c r="AW210" i="16"/>
  <c r="AW192" i="16"/>
  <c r="AW184" i="16"/>
  <c r="AW202" i="16"/>
  <c r="AW194" i="16"/>
  <c r="AW193" i="16"/>
  <c r="AW186" i="16"/>
  <c r="AW185" i="16"/>
  <c r="BA206" i="16"/>
  <c r="BA205" i="16"/>
  <c r="BA198" i="16"/>
  <c r="BA197" i="16"/>
  <c r="BA195" i="16"/>
  <c r="BA190" i="16"/>
  <c r="BA189" i="16"/>
  <c r="BA202" i="16"/>
  <c r="BA187" i="16"/>
  <c r="BA201" i="16"/>
  <c r="BA196" i="16"/>
  <c r="BA194" i="16"/>
  <c r="BA193" i="16"/>
  <c r="BE199" i="16"/>
  <c r="BE206" i="16"/>
  <c r="BE205" i="16"/>
  <c r="BE198" i="16"/>
  <c r="BE197" i="16"/>
  <c r="BE200" i="16"/>
  <c r="BE202" i="16"/>
  <c r="BE201" i="16"/>
  <c r="BE192" i="16"/>
  <c r="BE209" i="16"/>
  <c r="BE194" i="16"/>
  <c r="BE193" i="16"/>
  <c r="BI204" i="16"/>
  <c r="BI206" i="16"/>
  <c r="BI205" i="16"/>
  <c r="BI198" i="16"/>
  <c r="BI197" i="16"/>
  <c r="BI203" i="16"/>
  <c r="BI195" i="16"/>
  <c r="BI201" i="16"/>
  <c r="BI209" i="16"/>
  <c r="BI210" i="16"/>
  <c r="BI196" i="16"/>
  <c r="BM207" i="16"/>
  <c r="BM199" i="16"/>
  <c r="BM206" i="16"/>
  <c r="BM205" i="16"/>
  <c r="BM208" i="16"/>
  <c r="BM200" i="16"/>
  <c r="BM209" i="16"/>
  <c r="BM210" i="16"/>
  <c r="BM202" i="16"/>
  <c r="BQ212" i="16"/>
  <c r="BQ204" i="16"/>
  <c r="BQ206" i="16"/>
  <c r="BQ205" i="16"/>
  <c r="BQ211" i="16"/>
  <c r="BQ203" i="16"/>
  <c r="BQ210" i="16"/>
  <c r="BU207" i="16"/>
  <c r="BU208" i="16"/>
  <c r="BU209" i="16"/>
  <c r="BY212" i="16"/>
  <c r="BY211" i="16"/>
  <c r="H145" i="16"/>
  <c r="J146" i="16"/>
  <c r="H149" i="16"/>
  <c r="H150" i="16"/>
  <c r="P150" i="16"/>
  <c r="V158" i="16"/>
  <c r="H161" i="16"/>
  <c r="AB162" i="16"/>
  <c r="AG167" i="16"/>
  <c r="AE168" i="16"/>
  <c r="AB169" i="16"/>
  <c r="AI171" i="16"/>
  <c r="AC172" i="16"/>
  <c r="AL173" i="16"/>
  <c r="AD174" i="16"/>
  <c r="AA176" i="16"/>
  <c r="P177" i="16"/>
  <c r="AF177" i="16"/>
  <c r="AJ178" i="16"/>
  <c r="AM179" i="16"/>
  <c r="AP182" i="16"/>
  <c r="AO183" i="16"/>
  <c r="AM184" i="16"/>
  <c r="AJ185" i="16"/>
  <c r="AQ187" i="16"/>
  <c r="BA188" i="16"/>
  <c r="BB190" i="16"/>
  <c r="AY192" i="16"/>
  <c r="H193" i="16"/>
  <c r="AN193" i="16"/>
  <c r="BD193" i="16"/>
  <c r="BH194" i="16"/>
  <c r="AE195" i="16"/>
  <c r="BC197" i="16"/>
  <c r="BC198" i="16"/>
  <c r="AZ200" i="16"/>
  <c r="AW201" i="16"/>
  <c r="BL208" i="16"/>
  <c r="BA209" i="16"/>
  <c r="AO210" i="16"/>
  <c r="BZ212" i="16"/>
  <c r="BZ214" i="16" s="1"/>
  <c r="R245" i="16"/>
  <c r="J151" i="16"/>
  <c r="N151" i="16"/>
  <c r="A153" i="16"/>
  <c r="A154" i="16"/>
  <c r="BD207" i="16" s="1"/>
  <c r="N156" i="16"/>
  <c r="V156" i="16"/>
  <c r="J159" i="16"/>
  <c r="N159" i="16"/>
  <c r="V159" i="16"/>
  <c r="A161" i="16"/>
  <c r="AK195" i="16" s="1"/>
  <c r="A162" i="16"/>
  <c r="AV207" i="16" s="1"/>
  <c r="F164" i="16"/>
  <c r="N164" i="16"/>
  <c r="V164" i="16"/>
  <c r="AD164" i="16"/>
  <c r="F167" i="16"/>
  <c r="N167" i="16"/>
  <c r="V167" i="16"/>
  <c r="Z167" i="16"/>
  <c r="AD167" i="16"/>
  <c r="A169" i="16"/>
  <c r="AR210" i="16" s="1"/>
  <c r="A170" i="16"/>
  <c r="N172" i="16"/>
  <c r="V172" i="16"/>
  <c r="AD172" i="16"/>
  <c r="AL172" i="16"/>
  <c r="F175" i="16"/>
  <c r="N175" i="16"/>
  <c r="V175" i="16"/>
  <c r="Z175" i="16"/>
  <c r="AD175" i="16"/>
  <c r="AH175" i="16"/>
  <c r="AL175" i="16"/>
  <c r="A177" i="16"/>
  <c r="Y199" i="16" s="1"/>
  <c r="A178" i="16"/>
  <c r="U196" i="16" s="1"/>
  <c r="N180" i="16"/>
  <c r="V180" i="16"/>
  <c r="AD180" i="16"/>
  <c r="AL180" i="16"/>
  <c r="AT180" i="16"/>
  <c r="N183" i="16"/>
  <c r="V183" i="16"/>
  <c r="AD183" i="16"/>
  <c r="AH183" i="16"/>
  <c r="AL183" i="16"/>
  <c r="AP183" i="16"/>
  <c r="AT183" i="16"/>
  <c r="A185" i="16"/>
  <c r="A186" i="16"/>
  <c r="N188" i="16"/>
  <c r="V188" i="16"/>
  <c r="AD188" i="16"/>
  <c r="AL188" i="16"/>
  <c r="AT188" i="16"/>
  <c r="BB188" i="16"/>
  <c r="N191" i="16"/>
  <c r="V191" i="16"/>
  <c r="AD191" i="16"/>
  <c r="AL191" i="16"/>
  <c r="AP191" i="16"/>
  <c r="AT191" i="16"/>
  <c r="AX191" i="16"/>
  <c r="BB191" i="16"/>
  <c r="A193" i="16"/>
  <c r="A194" i="16"/>
  <c r="F197" i="16" s="1"/>
  <c r="AD197" i="16"/>
  <c r="AL197" i="16"/>
  <c r="BF199" i="16"/>
  <c r="A202" i="16"/>
  <c r="F204" i="16"/>
  <c r="V204" i="16"/>
  <c r="AL204" i="16"/>
  <c r="BB204" i="16"/>
  <c r="BR204" i="16"/>
  <c r="AD207" i="16"/>
  <c r="AT207" i="16"/>
  <c r="BJ207" i="16"/>
  <c r="N241" i="16"/>
  <c r="AI262" i="16"/>
  <c r="AO268" i="16"/>
  <c r="A160" i="16"/>
  <c r="AH191" i="16" s="1"/>
  <c r="J161" i="16"/>
  <c r="Z161" i="16"/>
  <c r="J162" i="16"/>
  <c r="N162" i="16"/>
  <c r="V162" i="16"/>
  <c r="Z162" i="16"/>
  <c r="A163" i="16"/>
  <c r="M173" i="16" s="1"/>
  <c r="A168" i="16"/>
  <c r="Z169" i="16"/>
  <c r="AH169" i="16"/>
  <c r="N170" i="16"/>
  <c r="V170" i="16"/>
  <c r="Z170" i="16"/>
  <c r="AD170" i="16"/>
  <c r="AH170" i="16"/>
  <c r="A171" i="16"/>
  <c r="AR212" i="16" s="1"/>
  <c r="A176" i="16"/>
  <c r="J183" i="16" s="1"/>
  <c r="J177" i="16"/>
  <c r="Z177" i="16"/>
  <c r="AH177" i="16"/>
  <c r="AP177" i="16"/>
  <c r="F178" i="16"/>
  <c r="N178" i="16"/>
  <c r="V178" i="16"/>
  <c r="Z178" i="16"/>
  <c r="AD178" i="16"/>
  <c r="AH178" i="16"/>
  <c r="AL178" i="16"/>
  <c r="AP178" i="16"/>
  <c r="A179" i="16"/>
  <c r="M189" i="16" s="1"/>
  <c r="A184" i="16"/>
  <c r="AH185" i="16"/>
  <c r="AP185" i="16"/>
  <c r="AX185" i="16"/>
  <c r="F186" i="16"/>
  <c r="J186" i="16"/>
  <c r="N186" i="16"/>
  <c r="V186" i="16"/>
  <c r="Z186" i="16"/>
  <c r="AD186" i="16"/>
  <c r="AH186" i="16"/>
  <c r="AL186" i="16"/>
  <c r="AP186" i="16"/>
  <c r="AT186" i="16"/>
  <c r="AX186" i="16"/>
  <c r="A187" i="16"/>
  <c r="Y209" i="16" s="1"/>
  <c r="A192" i="16"/>
  <c r="J193" i="16"/>
  <c r="Z193" i="16"/>
  <c r="AH193" i="16"/>
  <c r="AP193" i="16"/>
  <c r="AX193" i="16"/>
  <c r="BF193" i="16"/>
  <c r="F194" i="16"/>
  <c r="N194" i="16"/>
  <c r="V194" i="16"/>
  <c r="AD194" i="16"/>
  <c r="AH194" i="16"/>
  <c r="AL194" i="16"/>
  <c r="AP194" i="16"/>
  <c r="AT194" i="16"/>
  <c r="AX194" i="16"/>
  <c r="BB194" i="16"/>
  <c r="BF194" i="16"/>
  <c r="A195" i="16"/>
  <c r="N196" i="16"/>
  <c r="V196" i="16"/>
  <c r="AD196" i="16"/>
  <c r="AL196" i="16"/>
  <c r="AT196" i="16"/>
  <c r="BB196" i="16"/>
  <c r="BJ196" i="16"/>
  <c r="J237" i="16"/>
  <c r="AD257" i="16"/>
  <c r="AH261" i="16"/>
  <c r="AL265" i="16"/>
  <c r="AP269" i="16"/>
  <c r="AT273" i="16"/>
  <c r="AX277" i="16"/>
  <c r="BB281" i="16"/>
  <c r="BF285" i="16"/>
  <c r="BJ289" i="16"/>
  <c r="BN293" i="16"/>
  <c r="BR297" i="16"/>
  <c r="BV301" i="16"/>
  <c r="A231" i="16"/>
  <c r="AX278" i="16" s="1"/>
  <c r="B232" i="16"/>
  <c r="AZ279" i="16"/>
  <c r="A212" i="16"/>
  <c r="A207" i="16"/>
  <c r="A204" i="16"/>
  <c r="A199" i="16"/>
  <c r="A206" i="16"/>
  <c r="I212" i="16" s="1"/>
  <c r="A205" i="16"/>
  <c r="F208" i="16" s="1"/>
  <c r="A198" i="16"/>
  <c r="A197" i="16"/>
  <c r="A211" i="16"/>
  <c r="A208" i="16"/>
  <c r="A203" i="16"/>
  <c r="A200" i="16"/>
  <c r="F205" i="16"/>
  <c r="F198" i="16"/>
  <c r="F202" i="16"/>
  <c r="J206" i="16"/>
  <c r="J205" i="16"/>
  <c r="J198" i="16"/>
  <c r="J211" i="16"/>
  <c r="J208" i="16"/>
  <c r="J200" i="16"/>
  <c r="J210" i="16"/>
  <c r="J209" i="16"/>
  <c r="J202" i="16"/>
  <c r="J201" i="16"/>
  <c r="N206" i="16"/>
  <c r="N205" i="16"/>
  <c r="N198" i="16"/>
  <c r="N211" i="16"/>
  <c r="N208" i="16"/>
  <c r="N203" i="16"/>
  <c r="N210" i="16"/>
  <c r="N209" i="16"/>
  <c r="N202" i="16"/>
  <c r="V206" i="16"/>
  <c r="V205" i="16"/>
  <c r="V198" i="16"/>
  <c r="V211" i="16"/>
  <c r="V203" i="16"/>
  <c r="V210" i="16"/>
  <c r="V202" i="16"/>
  <c r="Z206" i="16"/>
  <c r="Z198" i="16"/>
  <c r="Z211" i="16"/>
  <c r="Z208" i="16"/>
  <c r="Z203" i="16"/>
  <c r="Z200" i="16"/>
  <c r="Z210" i="16"/>
  <c r="Z209" i="16"/>
  <c r="Z202" i="16"/>
  <c r="Z201" i="16"/>
  <c r="AD206" i="16"/>
  <c r="AD205" i="16"/>
  <c r="AD198" i="16"/>
  <c r="AD211" i="16"/>
  <c r="AD203" i="16"/>
  <c r="AD210" i="16"/>
  <c r="AD202" i="16"/>
  <c r="AH206" i="16"/>
  <c r="AH198" i="16"/>
  <c r="AH211" i="16"/>
  <c r="AH208" i="16"/>
  <c r="AH203" i="16"/>
  <c r="AH200" i="16"/>
  <c r="AH210" i="16"/>
  <c r="AH209" i="16"/>
  <c r="AH202" i="16"/>
  <c r="AH201" i="16"/>
  <c r="AL206" i="16"/>
  <c r="AL205" i="16"/>
  <c r="AL198" i="16"/>
  <c r="AL211" i="16"/>
  <c r="AL203" i="16"/>
  <c r="AL210" i="16"/>
  <c r="AL202" i="16"/>
  <c r="AP206" i="16"/>
  <c r="AP198" i="16"/>
  <c r="AP211" i="16"/>
  <c r="AP208" i="16"/>
  <c r="AP203" i="16"/>
  <c r="AP200" i="16"/>
  <c r="AP210" i="16"/>
  <c r="AP209" i="16"/>
  <c r="AP202" i="16"/>
  <c r="AP201" i="16"/>
  <c r="AT206" i="16"/>
  <c r="AT205" i="16"/>
  <c r="AT198" i="16"/>
  <c r="AT211" i="16"/>
  <c r="AT203" i="16"/>
  <c r="AT195" i="16"/>
  <c r="AT210" i="16"/>
  <c r="AT202" i="16"/>
  <c r="AX206" i="16"/>
  <c r="AX198" i="16"/>
  <c r="AX211" i="16"/>
  <c r="AX208" i="16"/>
  <c r="AX203" i="16"/>
  <c r="AX200" i="16"/>
  <c r="AX195" i="16"/>
  <c r="AX210" i="16"/>
  <c r="AX209" i="16"/>
  <c r="AX202" i="16"/>
  <c r="AX201" i="16"/>
  <c r="BB206" i="16"/>
  <c r="BB205" i="16"/>
  <c r="BB198" i="16"/>
  <c r="BB197" i="16"/>
  <c r="BB211" i="16"/>
  <c r="BB203" i="16"/>
  <c r="BB195" i="16"/>
  <c r="BB210" i="16"/>
  <c r="BB202" i="16"/>
  <c r="BF206" i="16"/>
  <c r="BF198" i="16"/>
  <c r="BF211" i="16"/>
  <c r="BF208" i="16"/>
  <c r="BF203" i="16"/>
  <c r="BF200" i="16"/>
  <c r="BF195" i="16"/>
  <c r="BF210" i="16"/>
  <c r="BF209" i="16"/>
  <c r="BF202" i="16"/>
  <c r="BF201" i="16"/>
  <c r="BJ206" i="16"/>
  <c r="BJ205" i="16"/>
  <c r="BJ198" i="16"/>
  <c r="BJ197" i="16"/>
  <c r="BJ211" i="16"/>
  <c r="BJ203" i="16"/>
  <c r="BJ210" i="16"/>
  <c r="BJ202" i="16"/>
  <c r="BN206" i="16"/>
  <c r="BN211" i="16"/>
  <c r="BN208" i="16"/>
  <c r="BN203" i="16"/>
  <c r="BN200" i="16"/>
  <c r="BN210" i="16"/>
  <c r="BN209" i="16"/>
  <c r="BN202" i="16"/>
  <c r="BN201" i="16"/>
  <c r="BR206" i="16"/>
  <c r="BR205" i="16"/>
  <c r="BR211" i="16"/>
  <c r="BR210" i="16"/>
  <c r="BV211" i="16"/>
  <c r="BV208" i="16"/>
  <c r="BV210" i="16"/>
  <c r="BV209" i="16"/>
  <c r="A141" i="16"/>
  <c r="BH198" i="16" s="1"/>
  <c r="A142" i="16"/>
  <c r="BR209" i="16" s="1"/>
  <c r="J144" i="16"/>
  <c r="J147" i="16"/>
  <c r="A149" i="16"/>
  <c r="AZ198" i="16" s="1"/>
  <c r="A150" i="16"/>
  <c r="AN187" i="16" s="1"/>
  <c r="J152" i="16"/>
  <c r="J155" i="16"/>
  <c r="N155" i="16"/>
  <c r="A157" i="16"/>
  <c r="AR198" i="16" s="1"/>
  <c r="A158" i="16"/>
  <c r="BB209" i="16" s="1"/>
  <c r="J160" i="16"/>
  <c r="N160" i="16"/>
  <c r="Z160" i="16"/>
  <c r="J163" i="16"/>
  <c r="N163" i="16"/>
  <c r="V163" i="16"/>
  <c r="Z163" i="16"/>
  <c r="A165" i="16"/>
  <c r="AV210" i="16" s="1"/>
  <c r="A166" i="16"/>
  <c r="AV211" i="16" s="1"/>
  <c r="J168" i="16"/>
  <c r="V168" i="16"/>
  <c r="Z168" i="16"/>
  <c r="AH168" i="16"/>
  <c r="J171" i="16"/>
  <c r="N171" i="16"/>
  <c r="V171" i="16"/>
  <c r="Z171" i="16"/>
  <c r="AD171" i="16"/>
  <c r="AH171" i="16"/>
  <c r="A173" i="16"/>
  <c r="A174" i="16"/>
  <c r="J176" i="16"/>
  <c r="Z176" i="16"/>
  <c r="AD176" i="16"/>
  <c r="AH176" i="16"/>
  <c r="AP176" i="16"/>
  <c r="F179" i="16"/>
  <c r="J179" i="16"/>
  <c r="N179" i="16"/>
  <c r="V179" i="16"/>
  <c r="Z179" i="16"/>
  <c r="AD179" i="16"/>
  <c r="AH179" i="16"/>
  <c r="AL179" i="16"/>
  <c r="AP179" i="16"/>
  <c r="A181" i="16"/>
  <c r="A182" i="16"/>
  <c r="F184" i="16"/>
  <c r="J184" i="16"/>
  <c r="V184" i="16"/>
  <c r="Z184" i="16"/>
  <c r="AH184" i="16"/>
  <c r="AL184" i="16"/>
  <c r="AP184" i="16"/>
  <c r="AX184" i="16"/>
  <c r="F187" i="16"/>
  <c r="J187" i="16"/>
  <c r="N187" i="16"/>
  <c r="V187" i="16"/>
  <c r="Z187" i="16"/>
  <c r="AD187" i="16"/>
  <c r="AH187" i="16"/>
  <c r="AL187" i="16"/>
  <c r="AP187" i="16"/>
  <c r="AT187" i="16"/>
  <c r="AX187" i="16"/>
  <c r="A189" i="16"/>
  <c r="A190" i="16"/>
  <c r="J197" i="16" s="1"/>
  <c r="J192" i="16"/>
  <c r="N192" i="16"/>
  <c r="Z192" i="16"/>
  <c r="AD192" i="16"/>
  <c r="AH192" i="16"/>
  <c r="AP192" i="16"/>
  <c r="AT192" i="16"/>
  <c r="AX192" i="16"/>
  <c r="BB192" i="16"/>
  <c r="BF192" i="16"/>
  <c r="J195" i="16"/>
  <c r="N195" i="16"/>
  <c r="V195" i="16"/>
  <c r="Z195" i="16"/>
  <c r="AD195" i="16"/>
  <c r="AH195" i="16"/>
  <c r="AL195" i="16"/>
  <c r="AP195" i="16"/>
  <c r="A196" i="16"/>
  <c r="Z197" i="16"/>
  <c r="AP197" i="16"/>
  <c r="AH199" i="16"/>
  <c r="AX199" i="16"/>
  <c r="N204" i="16"/>
  <c r="AD204" i="16"/>
  <c r="AT204" i="16"/>
  <c r="BJ204" i="16"/>
  <c r="F207" i="16"/>
  <c r="V207" i="16"/>
  <c r="AL207" i="16"/>
  <c r="BB207" i="16"/>
  <c r="BR207" i="16"/>
  <c r="A209" i="16"/>
  <c r="J212" i="16"/>
  <c r="AP212" i="16"/>
  <c r="BF212" i="16"/>
  <c r="BV212" i="16"/>
  <c r="V250" i="16"/>
  <c r="V249" i="16"/>
  <c r="AQ271" i="16"/>
  <c r="AQ270" i="16"/>
  <c r="AU275" i="16"/>
  <c r="AY279" i="16"/>
  <c r="AY278" i="16"/>
  <c r="BC283" i="16"/>
  <c r="BG287" i="16"/>
  <c r="BG286" i="16"/>
  <c r="BK291" i="16"/>
  <c r="BK290" i="16"/>
  <c r="BO295" i="16"/>
  <c r="BS299" i="16"/>
  <c r="BS298" i="16"/>
  <c r="BW302" i="16"/>
  <c r="BW303" i="16"/>
  <c r="E232" i="16"/>
  <c r="M240" i="16"/>
  <c r="U248" i="16"/>
  <c r="AA255" i="16"/>
  <c r="AC256" i="16"/>
  <c r="AI263" i="16"/>
  <c r="AK264" i="16"/>
  <c r="AO269" i="16"/>
  <c r="AW277" i="16"/>
  <c r="AR272" i="16"/>
  <c r="AV275" i="16"/>
  <c r="AZ280" i="16"/>
  <c r="BD283" i="16"/>
  <c r="BH287" i="16"/>
  <c r="BH288" i="16"/>
  <c r="BL292" i="16"/>
  <c r="BL291" i="16"/>
  <c r="BP295" i="16"/>
  <c r="BP296" i="16"/>
  <c r="BT300" i="16"/>
  <c r="BT299" i="16"/>
  <c r="BX304" i="16"/>
  <c r="BX303" i="16"/>
  <c r="A229" i="16"/>
  <c r="BH286" i="16" s="1"/>
  <c r="I237" i="16"/>
  <c r="P244" i="16"/>
  <c r="Q245" i="16"/>
  <c r="T247" i="16"/>
  <c r="X252" i="16"/>
  <c r="Y253" i="16"/>
  <c r="AB255" i="16"/>
  <c r="AE257" i="16"/>
  <c r="AE258" i="16"/>
  <c r="AF260" i="16"/>
  <c r="AG261" i="16"/>
  <c r="AJ263" i="16"/>
  <c r="AM265" i="16"/>
  <c r="AM266" i="16"/>
  <c r="BC282" i="16"/>
  <c r="AS272" i="16"/>
  <c r="AS273" i="16"/>
  <c r="AW275" i="16"/>
  <c r="AW276" i="16"/>
  <c r="BA280" i="16"/>
  <c r="BA281" i="16"/>
  <c r="BA279" i="16"/>
  <c r="BE283" i="16"/>
  <c r="BE284" i="16"/>
  <c r="BI287" i="16"/>
  <c r="BI288" i="16"/>
  <c r="BI289" i="16"/>
  <c r="BM292" i="16"/>
  <c r="BM293" i="16"/>
  <c r="BM291" i="16"/>
  <c r="BQ295" i="16"/>
  <c r="BQ296" i="16"/>
  <c r="BQ297" i="16"/>
  <c r="BU300" i="16"/>
  <c r="BU301" i="16"/>
  <c r="BU299" i="16"/>
  <c r="BY303" i="16"/>
  <c r="BY304" i="16"/>
  <c r="E231" i="16"/>
  <c r="I236" i="16"/>
  <c r="M239" i="16"/>
  <c r="P242" i="16"/>
  <c r="Q244" i="16"/>
  <c r="U247" i="16"/>
  <c r="X250" i="16"/>
  <c r="Y252" i="16"/>
  <c r="AC255" i="16"/>
  <c r="AF258" i="16"/>
  <c r="AE259" i="16"/>
  <c r="AG260" i="16"/>
  <c r="AK263" i="16"/>
  <c r="AN266" i="16"/>
  <c r="AM267" i="16"/>
  <c r="AN268" i="16"/>
  <c r="AR271" i="16"/>
  <c r="AU273" i="16"/>
  <c r="AU274" i="16"/>
  <c r="BD284" i="16"/>
  <c r="E325" i="16"/>
  <c r="U341" i="16"/>
  <c r="Q337" i="16"/>
  <c r="M333" i="16"/>
  <c r="A324" i="16"/>
  <c r="B325" i="16"/>
  <c r="I329" i="16"/>
  <c r="AG353" i="16"/>
  <c r="AS365" i="16"/>
  <c r="AW369" i="16"/>
  <c r="BA373" i="16"/>
  <c r="BE377" i="16"/>
  <c r="BI381" i="16"/>
  <c r="BI382" i="16"/>
  <c r="BM386" i="16"/>
  <c r="BM385" i="16"/>
  <c r="BQ390" i="16"/>
  <c r="BQ389" i="16"/>
  <c r="BU394" i="16"/>
  <c r="BU393" i="16"/>
  <c r="BY398" i="16"/>
  <c r="BY397" i="16"/>
  <c r="BY400" i="16" s="1"/>
  <c r="I330" i="16"/>
  <c r="AC349" i="16"/>
  <c r="AF352" i="16"/>
  <c r="AO361" i="16"/>
  <c r="AL358" i="16"/>
  <c r="AP362" i="16"/>
  <c r="AP363" i="16"/>
  <c r="AT366" i="16"/>
  <c r="AX370" i="16"/>
  <c r="AX371" i="16"/>
  <c r="BB375" i="16"/>
  <c r="BF379" i="16"/>
  <c r="BJ382" i="16"/>
  <c r="BJ383" i="16"/>
  <c r="BN387" i="16"/>
  <c r="BN386" i="16"/>
  <c r="BR391" i="16"/>
  <c r="BR390" i="16"/>
  <c r="BV395" i="16"/>
  <c r="BV394" i="16"/>
  <c r="BZ398" i="16"/>
  <c r="BZ400" i="16" s="1"/>
  <c r="X345" i="16"/>
  <c r="AA347" i="16"/>
  <c r="AA348" i="16"/>
  <c r="AF353" i="16"/>
  <c r="AH354" i="16"/>
  <c r="AI355" i="16"/>
  <c r="AI356" i="16"/>
  <c r="BF378" i="16"/>
  <c r="AM360" i="16"/>
  <c r="AM359" i="16"/>
  <c r="AQ364" i="16"/>
  <c r="AQ363" i="16"/>
  <c r="AU368" i="16"/>
  <c r="AU367" i="16"/>
  <c r="AY372" i="16"/>
  <c r="AY371" i="16"/>
  <c r="BC375" i="16"/>
  <c r="BG380" i="16"/>
  <c r="BG379" i="16"/>
  <c r="BK384" i="16"/>
  <c r="BK383" i="16"/>
  <c r="BO388" i="16"/>
  <c r="BO387" i="16"/>
  <c r="BS392" i="16"/>
  <c r="BS391" i="16"/>
  <c r="BW396" i="16"/>
  <c r="BW395" i="16"/>
  <c r="F327" i="16"/>
  <c r="N335" i="16"/>
  <c r="T340" i="16"/>
  <c r="V343" i="16"/>
  <c r="AB348" i="16"/>
  <c r="AD351" i="16"/>
  <c r="AJ356" i="16"/>
  <c r="BC376" i="16"/>
  <c r="AN361" i="16"/>
  <c r="AN360" i="16"/>
  <c r="AR365" i="16"/>
  <c r="AV369" i="16"/>
  <c r="AV368" i="16"/>
  <c r="AZ372" i="16"/>
  <c r="AZ373" i="16"/>
  <c r="BD377" i="16"/>
  <c r="BD376" i="16"/>
  <c r="BH381" i="16"/>
  <c r="BH380" i="16"/>
  <c r="BL384" i="16"/>
  <c r="BL385" i="16"/>
  <c r="BP388" i="16"/>
  <c r="BP389" i="16"/>
  <c r="BT393" i="16"/>
  <c r="BT392" i="16"/>
  <c r="BX396" i="16"/>
  <c r="BX397" i="16"/>
  <c r="F326" i="16"/>
  <c r="T341" i="16"/>
  <c r="V342" i="16"/>
  <c r="AB349" i="16"/>
  <c r="AD350" i="16"/>
  <c r="AE351" i="16"/>
  <c r="AE352" i="16"/>
  <c r="AJ357" i="16"/>
  <c r="AL359" i="16"/>
  <c r="BB374" i="16"/>
  <c r="N178" i="10"/>
  <c r="N184" i="10"/>
  <c r="B24" i="10"/>
  <c r="D28" i="10"/>
  <c r="AN28" i="10"/>
  <c r="O28" i="10" s="1"/>
  <c r="V16" i="10"/>
  <c r="D3" i="10"/>
  <c r="L9" i="10" s="1"/>
  <c r="AG19" i="10"/>
  <c r="T14" i="10"/>
  <c r="T16" i="10" s="1"/>
  <c r="G321" i="10"/>
  <c r="G227" i="10"/>
  <c r="G135" i="10"/>
  <c r="S321" i="10"/>
  <c r="S227" i="10"/>
  <c r="S135" i="10"/>
  <c r="A30" i="10"/>
  <c r="I187" i="10"/>
  <c r="I185" i="10"/>
  <c r="I170" i="10"/>
  <c r="I191" i="10"/>
  <c r="I188" i="10"/>
  <c r="I161" i="10"/>
  <c r="I153" i="10"/>
  <c r="I145" i="10"/>
  <c r="I173" i="10"/>
  <c r="I166" i="10"/>
  <c r="I158" i="10"/>
  <c r="I150" i="10"/>
  <c r="Y186" i="10"/>
  <c r="Y204" i="10"/>
  <c r="Y161" i="10"/>
  <c r="AC212" i="10"/>
  <c r="AC208" i="10"/>
  <c r="AC193" i="10"/>
  <c r="AC186" i="10"/>
  <c r="AC178" i="10"/>
  <c r="AC170" i="10"/>
  <c r="AC207" i="10"/>
  <c r="AC199" i="10"/>
  <c r="AC181" i="10"/>
  <c r="AC173" i="10"/>
  <c r="AG212" i="10"/>
  <c r="AG203" i="10"/>
  <c r="AG211" i="10"/>
  <c r="AG194" i="10"/>
  <c r="AG185" i="10"/>
  <c r="AG177" i="10"/>
  <c r="AG169" i="10"/>
  <c r="AG209" i="10"/>
  <c r="AG197" i="10"/>
  <c r="AG190" i="10"/>
  <c r="AG174" i="10"/>
  <c r="AK201" i="10"/>
  <c r="AK194" i="10"/>
  <c r="AK186" i="10"/>
  <c r="AK178" i="10"/>
  <c r="AK207" i="10"/>
  <c r="AK198" i="10"/>
  <c r="AK173" i="10"/>
  <c r="AK181" i="10"/>
  <c r="AO202" i="10"/>
  <c r="AO193" i="10"/>
  <c r="AO185" i="10"/>
  <c r="AO177" i="10"/>
  <c r="AO205" i="10"/>
  <c r="AO190" i="10"/>
  <c r="AO182" i="10"/>
  <c r="AS209" i="10"/>
  <c r="AS202" i="10"/>
  <c r="AS194" i="10"/>
  <c r="AS186" i="10"/>
  <c r="AS181" i="10"/>
  <c r="AS206" i="10"/>
  <c r="AS189" i="10"/>
  <c r="AS197" i="10"/>
  <c r="AW210" i="10"/>
  <c r="AW201" i="10"/>
  <c r="AW193" i="10"/>
  <c r="AW185" i="10"/>
  <c r="AW206" i="10"/>
  <c r="AW198" i="10"/>
  <c r="AW190" i="10"/>
  <c r="BA202" i="10"/>
  <c r="BA194" i="10"/>
  <c r="BA210" i="10"/>
  <c r="BA197" i="10"/>
  <c r="BA205" i="10"/>
  <c r="BE201" i="10"/>
  <c r="BE193" i="10"/>
  <c r="BE209" i="10"/>
  <c r="BE206" i="10"/>
  <c r="BI202" i="10"/>
  <c r="BI210" i="10"/>
  <c r="BI197" i="10"/>
  <c r="BM201" i="10"/>
  <c r="BM209" i="10"/>
  <c r="BM206" i="10"/>
  <c r="BQ210" i="10"/>
  <c r="BQ205" i="10"/>
  <c r="BU209" i="10"/>
  <c r="AA163" i="10"/>
  <c r="T156" i="10"/>
  <c r="H149" i="10"/>
  <c r="AD171" i="10"/>
  <c r="AM175" i="10"/>
  <c r="AK189" i="10"/>
  <c r="AZ204" i="10"/>
  <c r="AB207" i="10"/>
  <c r="AO211" i="10"/>
  <c r="AE175" i="10"/>
  <c r="K321" i="10"/>
  <c r="K227" i="10"/>
  <c r="K135" i="10"/>
  <c r="W321" i="10"/>
  <c r="W227" i="10"/>
  <c r="W135" i="10"/>
  <c r="C32" i="10"/>
  <c r="C36" i="10"/>
  <c r="C44" i="10"/>
  <c r="C48" i="10"/>
  <c r="E184" i="10"/>
  <c r="E169" i="10"/>
  <c r="E183" i="10"/>
  <c r="E175" i="10"/>
  <c r="E162" i="10"/>
  <c r="E154" i="10"/>
  <c r="E146" i="10"/>
  <c r="E166" i="10"/>
  <c r="E181" i="10"/>
  <c r="E157" i="10"/>
  <c r="E149" i="10"/>
  <c r="E141" i="10"/>
  <c r="U199" i="10"/>
  <c r="R154" i="10"/>
  <c r="H165" i="10"/>
  <c r="AC165" i="10"/>
  <c r="N171" i="10"/>
  <c r="AI171" i="10"/>
  <c r="Y174" i="10"/>
  <c r="AG182" i="10"/>
  <c r="BA189" i="10"/>
  <c r="BP204" i="10"/>
  <c r="BI205" i="10"/>
  <c r="M195" i="10"/>
  <c r="M192" i="10"/>
  <c r="M177" i="10"/>
  <c r="M170" i="10"/>
  <c r="M191" i="10"/>
  <c r="M183" i="10"/>
  <c r="M174" i="10"/>
  <c r="M162" i="10"/>
  <c r="M154" i="10"/>
  <c r="M189" i="10"/>
  <c r="M157" i="10"/>
  <c r="M149" i="10"/>
  <c r="C321" i="10"/>
  <c r="C227" i="10"/>
  <c r="C135" i="10"/>
  <c r="O321" i="10"/>
  <c r="O227" i="10"/>
  <c r="O135" i="10"/>
  <c r="Q178" i="10"/>
  <c r="Q158" i="10"/>
  <c r="R162" i="10"/>
  <c r="H169" i="10"/>
  <c r="M165" i="10"/>
  <c r="AB169" i="10"/>
  <c r="I179" i="10"/>
  <c r="AO198" i="10"/>
  <c r="A212" i="10"/>
  <c r="A210" i="10"/>
  <c r="A208" i="10"/>
  <c r="E210" i="10" s="1"/>
  <c r="A203" i="10"/>
  <c r="A200" i="10"/>
  <c r="E202" i="10" s="1"/>
  <c r="A195" i="10"/>
  <c r="A192" i="10"/>
  <c r="A187" i="10"/>
  <c r="T204" i="10" s="1"/>
  <c r="A184" i="10"/>
  <c r="E186" i="10" s="1"/>
  <c r="A211" i="10"/>
  <c r="A202" i="10"/>
  <c r="I208" i="10" s="1"/>
  <c r="A201" i="10"/>
  <c r="M211" i="10" s="1"/>
  <c r="A194" i="10"/>
  <c r="H199" i="10" s="1"/>
  <c r="A193" i="10"/>
  <c r="A186" i="10"/>
  <c r="I192" i="10" s="1"/>
  <c r="A185" i="10"/>
  <c r="A178" i="10"/>
  <c r="A177" i="10"/>
  <c r="Y199" i="10" s="1"/>
  <c r="A170" i="10"/>
  <c r="Y192" i="10" s="1"/>
  <c r="A169" i="10"/>
  <c r="E171" i="10" s="1"/>
  <c r="A209" i="10"/>
  <c r="E211" i="10" s="1"/>
  <c r="A207" i="10"/>
  <c r="A204" i="10"/>
  <c r="I210" i="10" s="1"/>
  <c r="A199" i="10"/>
  <c r="I205" i="10" s="1"/>
  <c r="A196" i="10"/>
  <c r="A191" i="10"/>
  <c r="E193" i="10" s="1"/>
  <c r="A188" i="10"/>
  <c r="M198" i="10" s="1"/>
  <c r="A183" i="10"/>
  <c r="AC209" i="10" s="1"/>
  <c r="A180" i="10"/>
  <c r="Z203" i="10" s="1"/>
  <c r="A175" i="10"/>
  <c r="I181" i="10" s="1"/>
  <c r="J167" i="10"/>
  <c r="N212" i="10"/>
  <c r="N211" i="10"/>
  <c r="N194" i="10"/>
  <c r="N193" i="10"/>
  <c r="N210" i="10"/>
  <c r="N207" i="10"/>
  <c r="N199" i="10"/>
  <c r="N196" i="10"/>
  <c r="N180" i="10"/>
  <c r="N175" i="10"/>
  <c r="N197" i="10"/>
  <c r="N190" i="10"/>
  <c r="N181" i="10"/>
  <c r="R202" i="10"/>
  <c r="R201" i="10"/>
  <c r="R194" i="10"/>
  <c r="R185" i="10"/>
  <c r="R209" i="10"/>
  <c r="R207" i="10"/>
  <c r="R199" i="10"/>
  <c r="R196" i="10"/>
  <c r="R188" i="10"/>
  <c r="R175" i="10"/>
  <c r="R167" i="10"/>
  <c r="R198" i="10"/>
  <c r="R197" i="10"/>
  <c r="R182" i="10"/>
  <c r="V183" i="10"/>
  <c r="Z211" i="10"/>
  <c r="Z208" i="10"/>
  <c r="Z202" i="10"/>
  <c r="Z193" i="10"/>
  <c r="Z209" i="10"/>
  <c r="Z207" i="10"/>
  <c r="Z204" i="10"/>
  <c r="Z196" i="10"/>
  <c r="Z183" i="10"/>
  <c r="Z175" i="10"/>
  <c r="Z167" i="10"/>
  <c r="Z206" i="10"/>
  <c r="Z205" i="10"/>
  <c r="Z190" i="10"/>
  <c r="Z181" i="10"/>
  <c r="AD212" i="10"/>
  <c r="AD208" i="10"/>
  <c r="AD194" i="10"/>
  <c r="AD185" i="10"/>
  <c r="AD210" i="10"/>
  <c r="AD196" i="10"/>
  <c r="AD191" i="10"/>
  <c r="AD206" i="10"/>
  <c r="AD205" i="10"/>
  <c r="AD197" i="10"/>
  <c r="AD182" i="10"/>
  <c r="AD174" i="10"/>
  <c r="AH212" i="10"/>
  <c r="AH211" i="10"/>
  <c r="AH201" i="10"/>
  <c r="AH186" i="10"/>
  <c r="AH209" i="10"/>
  <c r="AH204" i="10"/>
  <c r="AH191" i="10"/>
  <c r="AH183" i="10"/>
  <c r="AH175" i="10"/>
  <c r="AH198" i="10"/>
  <c r="AH189" i="10"/>
  <c r="AL212" i="10"/>
  <c r="AL208" i="10"/>
  <c r="AL202" i="10"/>
  <c r="AL204" i="10"/>
  <c r="AL199" i="10"/>
  <c r="AL205" i="10"/>
  <c r="AL190" i="10"/>
  <c r="AL182" i="10"/>
  <c r="AL174" i="10"/>
  <c r="AP212" i="10"/>
  <c r="AP208" i="10"/>
  <c r="AP194" i="10"/>
  <c r="AP186" i="10"/>
  <c r="AP209" i="10"/>
  <c r="AP199" i="10"/>
  <c r="AP191" i="10"/>
  <c r="AP183" i="10"/>
  <c r="AP206" i="10"/>
  <c r="AT201" i="10"/>
  <c r="AT210" i="10"/>
  <c r="AT207" i="10"/>
  <c r="AT198" i="10"/>
  <c r="AT190" i="10"/>
  <c r="AT182" i="10"/>
  <c r="AX211" i="10"/>
  <c r="AX202" i="10"/>
  <c r="AX194" i="10"/>
  <c r="AX186" i="10"/>
  <c r="AX207" i="10"/>
  <c r="AX204" i="10"/>
  <c r="AX199" i="10"/>
  <c r="AX191" i="10"/>
  <c r="BB211" i="10"/>
  <c r="BB206" i="10"/>
  <c r="BB198" i="10"/>
  <c r="BB190" i="10"/>
  <c r="BF202" i="10"/>
  <c r="BF194" i="10"/>
  <c r="BF207" i="10"/>
  <c r="BF199" i="10"/>
  <c r="BJ211" i="10"/>
  <c r="BJ206" i="10"/>
  <c r="BJ198" i="10"/>
  <c r="BN202" i="10"/>
  <c r="BN207" i="10"/>
  <c r="BR211" i="10"/>
  <c r="BR206" i="10"/>
  <c r="A141" i="10"/>
  <c r="AX188" i="10" s="1"/>
  <c r="A142" i="10"/>
  <c r="AW188" i="10" s="1"/>
  <c r="A149" i="10"/>
  <c r="BA199" i="10" s="1"/>
  <c r="A150" i="10"/>
  <c r="BM212" i="10" s="1"/>
  <c r="N155" i="10"/>
  <c r="A157" i="10"/>
  <c r="AK191" i="10" s="1"/>
  <c r="A158" i="10"/>
  <c r="AW204" i="10" s="1"/>
  <c r="A163" i="10"/>
  <c r="AG193" i="10" s="1"/>
  <c r="N166" i="10"/>
  <c r="AD166" i="10"/>
  <c r="A168" i="10"/>
  <c r="AG198" i="10" s="1"/>
  <c r="N169" i="10"/>
  <c r="Z170" i="10"/>
  <c r="T172" i="10"/>
  <c r="AE172" i="10"/>
  <c r="AJ172" i="10"/>
  <c r="R173" i="10"/>
  <c r="AH173" i="10"/>
  <c r="H175" i="10"/>
  <c r="AD176" i="10"/>
  <c r="R179" i="10"/>
  <c r="AB180" i="10"/>
  <c r="AJ180" i="10"/>
  <c r="AJ183" i="10"/>
  <c r="R184" i="10"/>
  <c r="AL187" i="10"/>
  <c r="A190" i="10"/>
  <c r="H191" i="10"/>
  <c r="N192" i="10"/>
  <c r="AM194" i="10"/>
  <c r="BC194" i="10"/>
  <c r="AR196" i="10"/>
  <c r="BH196" i="10"/>
  <c r="AR199" i="10"/>
  <c r="BH199" i="10"/>
  <c r="N203" i="10"/>
  <c r="AT203" i="10"/>
  <c r="BJ203" i="10"/>
  <c r="H204" i="10"/>
  <c r="AN204" i="10"/>
  <c r="A205" i="10"/>
  <c r="AF207" i="10"/>
  <c r="BR209" i="10"/>
  <c r="Z210" i="10"/>
  <c r="BF210" i="10"/>
  <c r="AA211" i="10"/>
  <c r="AA210" i="10"/>
  <c r="AA209" i="10"/>
  <c r="AA207" i="10"/>
  <c r="AA204" i="10"/>
  <c r="AA191" i="10"/>
  <c r="AA188" i="10"/>
  <c r="AA206" i="10"/>
  <c r="AA205" i="10"/>
  <c r="AA197" i="10"/>
  <c r="AA182" i="10"/>
  <c r="AA174" i="10"/>
  <c r="AA173" i="10"/>
  <c r="AA166" i="10"/>
  <c r="AA203" i="10"/>
  <c r="AA184" i="10"/>
  <c r="AA179" i="10"/>
  <c r="AA176" i="10"/>
  <c r="AE211" i="10"/>
  <c r="AE208" i="10"/>
  <c r="AE210" i="10"/>
  <c r="AE209" i="10"/>
  <c r="AE207" i="10"/>
  <c r="AE188" i="10"/>
  <c r="AE183" i="10"/>
  <c r="AE206" i="10"/>
  <c r="AE198" i="10"/>
  <c r="AE197" i="10"/>
  <c r="AE212" i="10"/>
  <c r="AE195" i="10"/>
  <c r="AE192" i="10"/>
  <c r="AI211" i="10"/>
  <c r="AI210" i="10"/>
  <c r="AI199" i="10"/>
  <c r="AI196" i="10"/>
  <c r="AI212" i="10"/>
  <c r="AI206" i="10"/>
  <c r="AI205" i="10"/>
  <c r="AI190" i="10"/>
  <c r="AI181" i="10"/>
  <c r="AI174" i="10"/>
  <c r="AI173" i="10"/>
  <c r="AI192" i="10"/>
  <c r="AI187" i="10"/>
  <c r="AI184" i="10"/>
  <c r="AI179" i="10"/>
  <c r="AI176" i="10"/>
  <c r="AM209" i="10"/>
  <c r="AM204" i="10"/>
  <c r="AM199" i="10"/>
  <c r="AM196" i="10"/>
  <c r="AM191" i="10"/>
  <c r="AM188" i="10"/>
  <c r="AM183" i="10"/>
  <c r="AM180" i="10"/>
  <c r="AM206" i="10"/>
  <c r="AM205" i="10"/>
  <c r="AM203" i="10"/>
  <c r="AM200" i="10"/>
  <c r="AQ210" i="10"/>
  <c r="AQ209" i="10"/>
  <c r="AQ207" i="10"/>
  <c r="AQ204" i="10"/>
  <c r="AQ198" i="10"/>
  <c r="AQ190" i="10"/>
  <c r="AQ189" i="10"/>
  <c r="AQ200" i="10"/>
  <c r="AQ195" i="10"/>
  <c r="AQ192" i="10"/>
  <c r="AQ187" i="10"/>
  <c r="AQ184" i="10"/>
  <c r="AQ179" i="10"/>
  <c r="AU211" i="10"/>
  <c r="AU208" i="10"/>
  <c r="AU204" i="10"/>
  <c r="AU199" i="10"/>
  <c r="AU196" i="10"/>
  <c r="AU191" i="10"/>
  <c r="AU188" i="10"/>
  <c r="AU183" i="10"/>
  <c r="AY208" i="10"/>
  <c r="AY212" i="10"/>
  <c r="AY206" i="10"/>
  <c r="AY197" i="10"/>
  <c r="AY190" i="10"/>
  <c r="AY203" i="10"/>
  <c r="AY200" i="10"/>
  <c r="AY195" i="10"/>
  <c r="AY192" i="10"/>
  <c r="AY187" i="10"/>
  <c r="BC210" i="10"/>
  <c r="BC212" i="10"/>
  <c r="BC207" i="10"/>
  <c r="BC204" i="10"/>
  <c r="BC199" i="10"/>
  <c r="BC196" i="10"/>
  <c r="BC191" i="10"/>
  <c r="BG211" i="10"/>
  <c r="BG208" i="10"/>
  <c r="BG206" i="10"/>
  <c r="BG205" i="10"/>
  <c r="BG198" i="10"/>
  <c r="BG203" i="10"/>
  <c r="BG200" i="10"/>
  <c r="BG195" i="10"/>
  <c r="BK210" i="10"/>
  <c r="BK209" i="10"/>
  <c r="BK207" i="10"/>
  <c r="BK204" i="10"/>
  <c r="BK199" i="10"/>
  <c r="BK212" i="10"/>
  <c r="BO211" i="10"/>
  <c r="BO208" i="10"/>
  <c r="BO206" i="10"/>
  <c r="BO205" i="10"/>
  <c r="BO203" i="10"/>
  <c r="BS210" i="10"/>
  <c r="BS212" i="10"/>
  <c r="BS207" i="10"/>
  <c r="BW211" i="10"/>
  <c r="A140" i="10"/>
  <c r="AK174" i="10" s="1"/>
  <c r="A143" i="10"/>
  <c r="I149" i="10" s="1"/>
  <c r="A148" i="10"/>
  <c r="N150" i="10"/>
  <c r="A151" i="10"/>
  <c r="Y173" i="10" s="1"/>
  <c r="H153" i="10"/>
  <c r="H154" i="10"/>
  <c r="A156" i="10"/>
  <c r="R157" i="10"/>
  <c r="N158" i="10"/>
  <c r="V158" i="10"/>
  <c r="A159" i="10"/>
  <c r="AF188" i="10" s="1"/>
  <c r="T161" i="10"/>
  <c r="Z162" i="10"/>
  <c r="R163" i="10"/>
  <c r="T164" i="10"/>
  <c r="Z165" i="10"/>
  <c r="T167" i="10"/>
  <c r="AE167" i="10"/>
  <c r="T169" i="10"/>
  <c r="V170" i="10"/>
  <c r="AF170" i="10"/>
  <c r="A171" i="10"/>
  <c r="AG201" i="10" s="1"/>
  <c r="AA171" i="10"/>
  <c r="A174" i="10"/>
  <c r="AK208" i="10" s="1"/>
  <c r="AB174" i="10"/>
  <c r="AA175" i="10"/>
  <c r="A176" i="10"/>
  <c r="AL177" i="10"/>
  <c r="R178" i="10"/>
  <c r="Z178" i="10"/>
  <c r="AH178" i="10"/>
  <c r="AP178" i="10"/>
  <c r="AE180" i="10"/>
  <c r="AL184" i="10"/>
  <c r="AE186" i="10"/>
  <c r="AU186" i="10"/>
  <c r="Z187" i="10"/>
  <c r="AP187" i="10"/>
  <c r="T188" i="10"/>
  <c r="AJ188" i="10"/>
  <c r="AZ188" i="10"/>
  <c r="AA194" i="10"/>
  <c r="N195" i="10"/>
  <c r="AD195" i="10"/>
  <c r="AT195" i="10"/>
  <c r="AF196" i="10"/>
  <c r="AV196" i="10"/>
  <c r="A197" i="10"/>
  <c r="A198" i="10"/>
  <c r="AD200" i="10"/>
  <c r="BC202" i="10"/>
  <c r="R203" i="10"/>
  <c r="BN203" i="10"/>
  <c r="AA208" i="10"/>
  <c r="AH210" i="10"/>
  <c r="BN210" i="10"/>
  <c r="H210" i="10"/>
  <c r="H209" i="10"/>
  <c r="H206" i="10"/>
  <c r="H205" i="10"/>
  <c r="H197" i="10"/>
  <c r="H190" i="10"/>
  <c r="H189" i="10"/>
  <c r="H181" i="10"/>
  <c r="H208" i="10"/>
  <c r="H203" i="10"/>
  <c r="H195" i="10"/>
  <c r="H192" i="10"/>
  <c r="H187" i="10"/>
  <c r="H184" i="10"/>
  <c r="H179" i="10"/>
  <c r="H176" i="10"/>
  <c r="H163" i="10"/>
  <c r="H201" i="10"/>
  <c r="H193" i="10"/>
  <c r="H186" i="10"/>
  <c r="H185" i="10"/>
  <c r="H178" i="10"/>
  <c r="L210" i="10"/>
  <c r="L176" i="10"/>
  <c r="T210" i="10"/>
  <c r="T209" i="10"/>
  <c r="T211" i="10"/>
  <c r="T205" i="10"/>
  <c r="T198" i="10"/>
  <c r="T197" i="10"/>
  <c r="T190" i="10"/>
  <c r="T181" i="10"/>
  <c r="T208" i="10"/>
  <c r="T203" i="10"/>
  <c r="T200" i="10"/>
  <c r="T195" i="10"/>
  <c r="T192" i="10"/>
  <c r="T187" i="10"/>
  <c r="T184" i="10"/>
  <c r="T176" i="10"/>
  <c r="T168" i="10"/>
  <c r="T202" i="10"/>
  <c r="T201" i="10"/>
  <c r="T193" i="10"/>
  <c r="T186" i="10"/>
  <c r="T185" i="10"/>
  <c r="T177" i="10"/>
  <c r="AB210" i="10"/>
  <c r="AB209" i="10"/>
  <c r="AB212" i="10"/>
  <c r="AB211" i="10"/>
  <c r="AB206" i="10"/>
  <c r="AB205" i="10"/>
  <c r="AB198" i="10"/>
  <c r="AB189" i="10"/>
  <c r="AB203" i="10"/>
  <c r="AB195" i="10"/>
  <c r="AB192" i="10"/>
  <c r="AB176" i="10"/>
  <c r="AB168" i="10"/>
  <c r="AB208" i="10"/>
  <c r="AB202" i="10"/>
  <c r="AB201" i="10"/>
  <c r="AB194" i="10"/>
  <c r="AB193" i="10"/>
  <c r="AB185" i="10"/>
  <c r="AB177" i="10"/>
  <c r="AF210" i="10"/>
  <c r="AF209" i="10"/>
  <c r="AF212" i="10"/>
  <c r="AF208" i="10"/>
  <c r="AF206" i="10"/>
  <c r="AF205" i="10"/>
  <c r="AF198" i="10"/>
  <c r="AF197" i="10"/>
  <c r="AF189" i="10"/>
  <c r="AF181" i="10"/>
  <c r="AF203" i="10"/>
  <c r="AF200" i="10"/>
  <c r="AF187" i="10"/>
  <c r="AF184" i="10"/>
  <c r="AF179" i="10"/>
  <c r="AF176" i="10"/>
  <c r="AF171" i="10"/>
  <c r="AF168" i="10"/>
  <c r="AF211" i="10"/>
  <c r="AF202" i="10"/>
  <c r="AF193" i="10"/>
  <c r="AF178" i="10"/>
  <c r="AJ211" i="10"/>
  <c r="AJ210" i="10"/>
  <c r="AJ209" i="10"/>
  <c r="AJ212" i="10"/>
  <c r="AJ206" i="10"/>
  <c r="AJ197" i="10"/>
  <c r="AJ182" i="10"/>
  <c r="AJ203" i="10"/>
  <c r="AJ200" i="10"/>
  <c r="AJ184" i="10"/>
  <c r="AJ176" i="10"/>
  <c r="AJ208" i="10"/>
  <c r="AJ202" i="10"/>
  <c r="AJ201" i="10"/>
  <c r="AJ193" i="10"/>
  <c r="AJ185" i="10"/>
  <c r="AJ177" i="10"/>
  <c r="AN211" i="10"/>
  <c r="AN210" i="10"/>
  <c r="AN212" i="10"/>
  <c r="AN208" i="10"/>
  <c r="AN206" i="10"/>
  <c r="AN205" i="10"/>
  <c r="AN197" i="10"/>
  <c r="AN189" i="10"/>
  <c r="AN181" i="10"/>
  <c r="AN195" i="10"/>
  <c r="AN192" i="10"/>
  <c r="AN187" i="10"/>
  <c r="AN184" i="10"/>
  <c r="AN179" i="10"/>
  <c r="AN176" i="10"/>
  <c r="AN201" i="10"/>
  <c r="AN194" i="10"/>
  <c r="AN186" i="10"/>
  <c r="AN185" i="10"/>
  <c r="AN178" i="10"/>
  <c r="AN177" i="10"/>
  <c r="AR211" i="10"/>
  <c r="AR210" i="10"/>
  <c r="AR209" i="10"/>
  <c r="AR212" i="10"/>
  <c r="AR205" i="10"/>
  <c r="AR198" i="10"/>
  <c r="AR190" i="10"/>
  <c r="AR189" i="10"/>
  <c r="AR182" i="10"/>
  <c r="AR181" i="10"/>
  <c r="AR200" i="10"/>
  <c r="AR192" i="10"/>
  <c r="AR184" i="10"/>
  <c r="AR208" i="10"/>
  <c r="AR201" i="10"/>
  <c r="AR193" i="10"/>
  <c r="AR185" i="10"/>
  <c r="AR178" i="10"/>
  <c r="AV209" i="10"/>
  <c r="AV212" i="10"/>
  <c r="AV205" i="10"/>
  <c r="AV197" i="10"/>
  <c r="AV189" i="10"/>
  <c r="AV203" i="10"/>
  <c r="AV200" i="10"/>
  <c r="AV195" i="10"/>
  <c r="AV192" i="10"/>
  <c r="AV187" i="10"/>
  <c r="AV184" i="10"/>
  <c r="AV194" i="10"/>
  <c r="AV185" i="10"/>
  <c r="AZ209" i="10"/>
  <c r="AZ212" i="10"/>
  <c r="AZ198" i="10"/>
  <c r="AZ197" i="10"/>
  <c r="AZ189" i="10"/>
  <c r="AZ200" i="10"/>
  <c r="AZ192" i="10"/>
  <c r="AZ187" i="10"/>
  <c r="AZ208" i="10"/>
  <c r="AZ201" i="10"/>
  <c r="AZ193" i="10"/>
  <c r="BD211" i="10"/>
  <c r="BD209" i="10"/>
  <c r="BD208" i="10"/>
  <c r="BD205" i="10"/>
  <c r="BD197" i="10"/>
  <c r="BD190" i="10"/>
  <c r="BD203" i="10"/>
  <c r="BD200" i="10"/>
  <c r="BD195" i="10"/>
  <c r="BD192" i="10"/>
  <c r="BD202" i="10"/>
  <c r="BD193" i="10"/>
  <c r="BH209" i="10"/>
  <c r="BH212" i="10"/>
  <c r="BH206" i="10"/>
  <c r="BH197" i="10"/>
  <c r="BH203" i="10"/>
  <c r="BH200" i="10"/>
  <c r="BH208" i="10"/>
  <c r="BH201" i="10"/>
  <c r="BL211" i="10"/>
  <c r="BL210" i="10"/>
  <c r="BL212" i="10"/>
  <c r="BL208" i="10"/>
  <c r="BL205" i="10"/>
  <c r="BL203" i="10"/>
  <c r="BL200" i="10"/>
  <c r="BL201" i="10"/>
  <c r="BP209" i="10"/>
  <c r="BP212" i="10"/>
  <c r="BP205" i="10"/>
  <c r="BP208" i="10"/>
  <c r="BP202" i="10"/>
  <c r="BT211" i="10"/>
  <c r="BT209" i="10"/>
  <c r="BT212" i="10"/>
  <c r="BT208" i="10"/>
  <c r="BX210" i="10"/>
  <c r="BX212" i="10"/>
  <c r="A137" i="10"/>
  <c r="Y159" i="10" s="1"/>
  <c r="A138" i="10"/>
  <c r="AC164" i="10" s="1"/>
  <c r="H144" i="10"/>
  <c r="A145" i="10"/>
  <c r="BA195" i="10" s="1"/>
  <c r="A146" i="10"/>
  <c r="AW192" i="10" s="1"/>
  <c r="H147" i="10"/>
  <c r="N148" i="10"/>
  <c r="J151" i="10"/>
  <c r="N151" i="10"/>
  <c r="H152" i="10"/>
  <c r="A153" i="10"/>
  <c r="AR194" i="10" s="1"/>
  <c r="A154" i="10"/>
  <c r="BE208" i="10" s="1"/>
  <c r="H155" i="10"/>
  <c r="T155" i="10"/>
  <c r="N159" i="10"/>
  <c r="R159" i="10"/>
  <c r="H160" i="10"/>
  <c r="T160" i="10"/>
  <c r="A161" i="10"/>
  <c r="I167" i="10" s="1"/>
  <c r="A162" i="10"/>
  <c r="AA162" i="10"/>
  <c r="N163" i="10"/>
  <c r="AA164" i="10"/>
  <c r="A165" i="10"/>
  <c r="AK199" i="10" s="1"/>
  <c r="AB165" i="10"/>
  <c r="A166" i="10"/>
  <c r="AA167" i="10"/>
  <c r="AF167" i="10"/>
  <c r="AF169" i="10"/>
  <c r="R170" i="10"/>
  <c r="AH170" i="10"/>
  <c r="AH171" i="10"/>
  <c r="A172" i="10"/>
  <c r="R187" i="10" s="1"/>
  <c r="L172" i="10"/>
  <c r="AB172" i="10"/>
  <c r="Z173" i="10"/>
  <c r="AF173" i="10"/>
  <c r="H174" i="10"/>
  <c r="R174" i="10"/>
  <c r="T175" i="10"/>
  <c r="AB175" i="10"/>
  <c r="AJ175" i="10"/>
  <c r="R176" i="10"/>
  <c r="Z176" i="10"/>
  <c r="AP176" i="10"/>
  <c r="AE177" i="10"/>
  <c r="AM177" i="10"/>
  <c r="AI178" i="10"/>
  <c r="AQ178" i="10"/>
  <c r="N179" i="10"/>
  <c r="AD179" i="10"/>
  <c r="AL179" i="10"/>
  <c r="AF180" i="10"/>
  <c r="AR180" i="10"/>
  <c r="AB183" i="10"/>
  <c r="AR183" i="10"/>
  <c r="Z184" i="10"/>
  <c r="AM185" i="10"/>
  <c r="AY186" i="10"/>
  <c r="N187" i="10"/>
  <c r="AD187" i="10"/>
  <c r="AT187" i="10"/>
  <c r="H188" i="10"/>
  <c r="AN188" i="10"/>
  <c r="A189" i="10"/>
  <c r="Y211" i="10" s="1"/>
  <c r="AF191" i="10"/>
  <c r="AV191" i="10"/>
  <c r="BB192" i="10"/>
  <c r="AA193" i="10"/>
  <c r="BG193" i="10"/>
  <c r="AU194" i="10"/>
  <c r="R195" i="10"/>
  <c r="AH195" i="10"/>
  <c r="AX195" i="10"/>
  <c r="T196" i="10"/>
  <c r="AZ196" i="10"/>
  <c r="T199" i="10"/>
  <c r="AJ199" i="10"/>
  <c r="AZ199" i="10"/>
  <c r="R200" i="10"/>
  <c r="AH200" i="10"/>
  <c r="AX200" i="10"/>
  <c r="BN200" i="10"/>
  <c r="AE201" i="10"/>
  <c r="AA202" i="10"/>
  <c r="BG202" i="10"/>
  <c r="AL203" i="10"/>
  <c r="BB203" i="10"/>
  <c r="AF204" i="10"/>
  <c r="AV204" i="10"/>
  <c r="BL204" i="10"/>
  <c r="A206" i="10"/>
  <c r="H207" i="10"/>
  <c r="AN207" i="10"/>
  <c r="BT207" i="10"/>
  <c r="N208" i="10"/>
  <c r="BB209" i="10"/>
  <c r="AP210" i="10"/>
  <c r="BV210" i="10"/>
  <c r="BW212" i="10"/>
  <c r="B231" i="10"/>
  <c r="A230" i="10"/>
  <c r="BH287" i="10" s="1"/>
  <c r="A229" i="10"/>
  <c r="AA253" i="10" s="1"/>
  <c r="R245" i="10"/>
  <c r="BE284" i="10"/>
  <c r="J331" i="10"/>
  <c r="Z347" i="10"/>
  <c r="AD351" i="10"/>
  <c r="AH355" i="10"/>
  <c r="AL359" i="10"/>
  <c r="AP363" i="10"/>
  <c r="AT367" i="10"/>
  <c r="AX371" i="10"/>
  <c r="BB375" i="10"/>
  <c r="BF379" i="10"/>
  <c r="BJ383" i="10"/>
  <c r="BN387" i="10"/>
  <c r="BR391" i="10"/>
  <c r="BV395" i="10"/>
  <c r="B325" i="10"/>
  <c r="AA348" i="10"/>
  <c r="AF353" i="10"/>
  <c r="V343" i="10"/>
  <c r="AE352" i="10"/>
  <c r="AM360" i="10"/>
  <c r="AU368" i="10"/>
  <c r="BC376" i="10"/>
  <c r="BG380" i="10"/>
  <c r="BK384" i="10"/>
  <c r="BO388" i="10"/>
  <c r="BS392" i="10"/>
  <c r="BW396" i="10"/>
  <c r="BW395" i="10"/>
  <c r="E326" i="10"/>
  <c r="U342" i="10"/>
  <c r="AG354" i="10"/>
  <c r="AY372" i="10"/>
  <c r="AB349" i="10"/>
  <c r="AJ357" i="10"/>
  <c r="AR365" i="10"/>
  <c r="AZ373" i="10"/>
  <c r="BD377" i="10"/>
  <c r="BH381" i="10"/>
  <c r="BL385" i="10"/>
  <c r="BP389" i="10"/>
  <c r="BT393" i="10"/>
  <c r="BX397" i="10"/>
  <c r="A323" i="10"/>
  <c r="BE377" i="10" s="1"/>
  <c r="D325" i="10"/>
  <c r="L333" i="10"/>
  <c r="T341" i="10"/>
  <c r="X345" i="10"/>
  <c r="AI356" i="10"/>
  <c r="AQ364" i="10"/>
  <c r="AV369" i="10"/>
  <c r="AC350" i="10"/>
  <c r="AG353" i="10"/>
  <c r="AK357" i="10"/>
  <c r="AK358" i="10"/>
  <c r="AO362" i="10"/>
  <c r="AO361" i="10"/>
  <c r="AS365" i="10"/>
  <c r="AS366" i="10"/>
  <c r="AW370" i="10"/>
  <c r="AW369" i="10"/>
  <c r="BA373" i="10"/>
  <c r="BA374" i="10"/>
  <c r="BE378" i="10"/>
  <c r="BI382" i="10"/>
  <c r="BI381" i="10"/>
  <c r="BM386" i="10"/>
  <c r="BQ390" i="10"/>
  <c r="BQ389" i="10"/>
  <c r="BU394" i="10"/>
  <c r="BY398" i="10"/>
  <c r="BY397" i="10"/>
  <c r="I330" i="10"/>
  <c r="P336" i="10"/>
  <c r="Q338" i="10"/>
  <c r="Y346" i="10"/>
  <c r="AC349" i="10"/>
  <c r="L173" i="16" l="1"/>
  <c r="Y169" i="10"/>
  <c r="F195" i="16"/>
  <c r="F171" i="16"/>
  <c r="F147" i="16"/>
  <c r="U177" i="16"/>
  <c r="U165" i="16"/>
  <c r="Q205" i="16"/>
  <c r="M193" i="16"/>
  <c r="M174" i="16"/>
  <c r="Y188" i="10"/>
  <c r="Y177" i="10"/>
  <c r="U199" i="16"/>
  <c r="F206" i="16"/>
  <c r="F191" i="16"/>
  <c r="F183" i="16"/>
  <c r="U156" i="16"/>
  <c r="U185" i="16"/>
  <c r="U166" i="16"/>
  <c r="M153" i="16"/>
  <c r="M155" i="16"/>
  <c r="M182" i="16"/>
  <c r="M156" i="16"/>
  <c r="Y166" i="10"/>
  <c r="Y201" i="10"/>
  <c r="F163" i="16"/>
  <c r="F155" i="16"/>
  <c r="F209" i="16"/>
  <c r="F196" i="16"/>
  <c r="F170" i="16"/>
  <c r="F151" i="16"/>
  <c r="U201" i="16"/>
  <c r="U174" i="16"/>
  <c r="M161" i="16"/>
  <c r="M150" i="16"/>
  <c r="M201" i="16"/>
  <c r="F154" i="16"/>
  <c r="Y189" i="10"/>
  <c r="Y195" i="10"/>
  <c r="P337" i="16"/>
  <c r="F200" i="16"/>
  <c r="F162" i="16"/>
  <c r="F159" i="16"/>
  <c r="U161" i="16"/>
  <c r="U155" i="16"/>
  <c r="U182" i="16"/>
  <c r="M162" i="16"/>
  <c r="M157" i="16"/>
  <c r="M211" i="16"/>
  <c r="Y182" i="10"/>
  <c r="F203" i="16"/>
  <c r="F201" i="16"/>
  <c r="M147" i="16"/>
  <c r="U162" i="16"/>
  <c r="U163" i="16"/>
  <c r="U190" i="16"/>
  <c r="M169" i="16"/>
  <c r="M158" i="16"/>
  <c r="M198" i="16"/>
  <c r="Q199" i="10"/>
  <c r="V186" i="10"/>
  <c r="Q169" i="10"/>
  <c r="V165" i="10"/>
  <c r="Q174" i="10"/>
  <c r="Q193" i="10"/>
  <c r="L333" i="16"/>
  <c r="Q153" i="10"/>
  <c r="Q187" i="10"/>
  <c r="V192" i="10"/>
  <c r="Q161" i="10"/>
  <c r="Q195" i="10"/>
  <c r="E326" i="16"/>
  <c r="V169" i="10"/>
  <c r="Q209" i="10"/>
  <c r="Q166" i="10"/>
  <c r="Q200" i="10"/>
  <c r="H329" i="16"/>
  <c r="V209" i="10"/>
  <c r="V179" i="10"/>
  <c r="V206" i="10"/>
  <c r="Q196" i="10"/>
  <c r="U164" i="16"/>
  <c r="D201" i="10"/>
  <c r="D192" i="10"/>
  <c r="D197" i="10"/>
  <c r="D188" i="10"/>
  <c r="D148" i="10"/>
  <c r="D160" i="10"/>
  <c r="D152" i="10"/>
  <c r="D144" i="10"/>
  <c r="D202" i="10"/>
  <c r="D195" i="10"/>
  <c r="D198" i="10"/>
  <c r="D145" i="10"/>
  <c r="D139" i="10"/>
  <c r="D168" i="10"/>
  <c r="D200" i="10"/>
  <c r="D205" i="10"/>
  <c r="D183" i="10"/>
  <c r="D204" i="10"/>
  <c r="D165" i="10"/>
  <c r="D174" i="10"/>
  <c r="F149" i="16"/>
  <c r="D171" i="10"/>
  <c r="D203" i="10"/>
  <c r="D206" i="10"/>
  <c r="F140" i="16"/>
  <c r="D176" i="10"/>
  <c r="D208" i="10"/>
  <c r="D209" i="10"/>
  <c r="D212" i="10"/>
  <c r="D211" i="10"/>
  <c r="D156" i="10"/>
  <c r="D185" i="10"/>
  <c r="D179" i="10"/>
  <c r="D181" i="10"/>
  <c r="D210" i="10"/>
  <c r="D169" i="10"/>
  <c r="D161" i="10"/>
  <c r="D153" i="10"/>
  <c r="D180" i="10"/>
  <c r="D186" i="10"/>
  <c r="D184" i="10"/>
  <c r="D182" i="10"/>
  <c r="D191" i="10"/>
  <c r="F146" i="16"/>
  <c r="D207" i="10"/>
  <c r="D199" i="10"/>
  <c r="D175" i="10"/>
  <c r="D193" i="10"/>
  <c r="D187" i="10"/>
  <c r="D189" i="10"/>
  <c r="D170" i="10"/>
  <c r="F148" i="16"/>
  <c r="F142" i="16"/>
  <c r="F150" i="10"/>
  <c r="F185" i="10"/>
  <c r="P194" i="10"/>
  <c r="P196" i="10"/>
  <c r="P203" i="10"/>
  <c r="P160" i="10"/>
  <c r="P181" i="10"/>
  <c r="P162" i="10"/>
  <c r="P205" i="10"/>
  <c r="F151" i="10"/>
  <c r="F174" i="10"/>
  <c r="F207" i="10"/>
  <c r="F192" i="10"/>
  <c r="P182" i="10"/>
  <c r="F208" i="10"/>
  <c r="F155" i="10"/>
  <c r="V188" i="10"/>
  <c r="F186" i="10"/>
  <c r="P157" i="10"/>
  <c r="P180" i="10"/>
  <c r="V166" i="10"/>
  <c r="V159" i="10"/>
  <c r="P177" i="10"/>
  <c r="P189" i="10"/>
  <c r="F200" i="10"/>
  <c r="V171" i="10"/>
  <c r="P161" i="10"/>
  <c r="V199" i="10"/>
  <c r="P186" i="10"/>
  <c r="P197" i="10"/>
  <c r="F184" i="10"/>
  <c r="P207" i="10"/>
  <c r="V204" i="10"/>
  <c r="P191" i="10"/>
  <c r="P193" i="10"/>
  <c r="P198" i="10"/>
  <c r="F142" i="10"/>
  <c r="F187" i="10"/>
  <c r="F147" i="10"/>
  <c r="V207" i="10"/>
  <c r="F182" i="10"/>
  <c r="P155" i="10"/>
  <c r="F143" i="10"/>
  <c r="P201" i="10"/>
  <c r="P212" i="10"/>
  <c r="F170" i="10"/>
  <c r="V201" i="10"/>
  <c r="F189" i="10"/>
  <c r="F179" i="10"/>
  <c r="P173" i="10"/>
  <c r="P163" i="10"/>
  <c r="P209" i="10"/>
  <c r="F158" i="10"/>
  <c r="V168" i="10"/>
  <c r="V202" i="10"/>
  <c r="F198" i="10"/>
  <c r="P164" i="10"/>
  <c r="P168" i="10"/>
  <c r="P210" i="10"/>
  <c r="V211" i="10"/>
  <c r="F205" i="10"/>
  <c r="P171" i="10"/>
  <c r="F206" i="10"/>
  <c r="F195" i="10"/>
  <c r="F233" i="16"/>
  <c r="V203" i="10"/>
  <c r="P152" i="10"/>
  <c r="P184" i="10"/>
  <c r="V177" i="10"/>
  <c r="F167" i="10"/>
  <c r="T156" i="16"/>
  <c r="F203" i="10"/>
  <c r="V162" i="10"/>
  <c r="P187" i="10"/>
  <c r="V195" i="10"/>
  <c r="P153" i="10"/>
  <c r="V163" i="10"/>
  <c r="F188" i="10"/>
  <c r="P192" i="10"/>
  <c r="P165" i="10"/>
  <c r="F163" i="10"/>
  <c r="V189" i="10"/>
  <c r="F191" i="10"/>
  <c r="P195" i="10"/>
  <c r="F176" i="10"/>
  <c r="V198" i="10"/>
  <c r="F199" i="10"/>
  <c r="V174" i="10"/>
  <c r="V205" i="10"/>
  <c r="X167" i="16"/>
  <c r="F143" i="16"/>
  <c r="J158" i="16"/>
  <c r="F158" i="16"/>
  <c r="J150" i="16"/>
  <c r="J154" i="16"/>
  <c r="F141" i="16"/>
  <c r="X161" i="16"/>
  <c r="R162" i="16"/>
  <c r="X172" i="16"/>
  <c r="R171" i="16"/>
  <c r="X180" i="16"/>
  <c r="R192" i="16"/>
  <c r="R179" i="16"/>
  <c r="X188" i="16"/>
  <c r="R198" i="16"/>
  <c r="R185" i="16"/>
  <c r="X196" i="16"/>
  <c r="X204" i="16"/>
  <c r="X177" i="16"/>
  <c r="X169" i="16"/>
  <c r="X212" i="16"/>
  <c r="X160" i="16"/>
  <c r="X201" i="16"/>
  <c r="X168" i="16"/>
  <c r="X209" i="16"/>
  <c r="X193" i="16"/>
  <c r="X176" i="16"/>
  <c r="X158" i="16"/>
  <c r="X165" i="16"/>
  <c r="X166" i="16"/>
  <c r="X173" i="16"/>
  <c r="X159" i="16"/>
  <c r="X164" i="16"/>
  <c r="J208" i="10"/>
  <c r="J190" i="10"/>
  <c r="U191" i="10"/>
  <c r="R163" i="16"/>
  <c r="R208" i="16"/>
  <c r="I150" i="16"/>
  <c r="J180" i="10"/>
  <c r="U162" i="10"/>
  <c r="R206" i="16"/>
  <c r="I158" i="16"/>
  <c r="J165" i="10"/>
  <c r="J188" i="10"/>
  <c r="U170" i="10"/>
  <c r="J187" i="10"/>
  <c r="J191" i="10"/>
  <c r="U178" i="10"/>
  <c r="J162" i="10"/>
  <c r="D324" i="16"/>
  <c r="H234" i="16"/>
  <c r="I173" i="16"/>
  <c r="J199" i="10"/>
  <c r="U185" i="10"/>
  <c r="H235" i="16"/>
  <c r="R195" i="16"/>
  <c r="R160" i="16"/>
  <c r="I145" i="16"/>
  <c r="I181" i="16"/>
  <c r="R190" i="16"/>
  <c r="R166" i="16"/>
  <c r="J159" i="10"/>
  <c r="J195" i="10"/>
  <c r="J207" i="10"/>
  <c r="U200" i="10"/>
  <c r="R159" i="16"/>
  <c r="I146" i="16"/>
  <c r="I189" i="16"/>
  <c r="J156" i="10"/>
  <c r="J209" i="10"/>
  <c r="I176" i="16"/>
  <c r="I153" i="16"/>
  <c r="I197" i="16"/>
  <c r="J149" i="10"/>
  <c r="J174" i="10"/>
  <c r="J186" i="10"/>
  <c r="J192" i="10"/>
  <c r="R184" i="16"/>
  <c r="R161" i="16"/>
  <c r="I154" i="16"/>
  <c r="I207" i="16"/>
  <c r="U166" i="10"/>
  <c r="J193" i="10"/>
  <c r="R170" i="16"/>
  <c r="I161" i="16"/>
  <c r="J194" i="10"/>
  <c r="R199" i="16"/>
  <c r="R168" i="16"/>
  <c r="R155" i="16"/>
  <c r="R201" i="16"/>
  <c r="I162" i="16"/>
  <c r="I152" i="16"/>
  <c r="J202" i="10"/>
  <c r="U157" i="10"/>
  <c r="R176" i="16"/>
  <c r="R202" i="16"/>
  <c r="I199" i="16"/>
  <c r="I192" i="16"/>
  <c r="I170" i="16"/>
  <c r="I144" i="16"/>
  <c r="J212" i="10"/>
  <c r="J211" i="10"/>
  <c r="U182" i="10"/>
  <c r="J154" i="10"/>
  <c r="R209" i="16"/>
  <c r="R186" i="16"/>
  <c r="R178" i="16"/>
  <c r="R167" i="16"/>
  <c r="I178" i="16"/>
  <c r="I143" i="16"/>
  <c r="J210" i="10"/>
  <c r="J169" i="10"/>
  <c r="U165" i="10"/>
  <c r="R197" i="16"/>
  <c r="R210" i="16"/>
  <c r="I186" i="16"/>
  <c r="J178" i="10"/>
  <c r="J171" i="10"/>
  <c r="U173" i="10"/>
  <c r="R187" i="16"/>
  <c r="R152" i="16"/>
  <c r="R200" i="16"/>
  <c r="R169" i="16"/>
  <c r="I194" i="16"/>
  <c r="J176" i="10"/>
  <c r="J189" i="10"/>
  <c r="J203" i="10"/>
  <c r="R203" i="16"/>
  <c r="I149" i="16"/>
  <c r="X176" i="10"/>
  <c r="D211" i="16"/>
  <c r="X161" i="10"/>
  <c r="E193" i="16"/>
  <c r="T161" i="16"/>
  <c r="T164" i="16"/>
  <c r="T172" i="16"/>
  <c r="T155" i="16"/>
  <c r="T197" i="16"/>
  <c r="T160" i="16"/>
  <c r="T205" i="16"/>
  <c r="T163" i="16"/>
  <c r="T168" i="16"/>
  <c r="T176" i="16"/>
  <c r="T169" i="16"/>
  <c r="T154" i="16"/>
  <c r="T184" i="16"/>
  <c r="T192" i="16"/>
  <c r="T208" i="16"/>
  <c r="T162" i="16"/>
  <c r="T157" i="16"/>
  <c r="T170" i="16"/>
  <c r="T165" i="16"/>
  <c r="T173" i="16"/>
  <c r="T181" i="16"/>
  <c r="T189" i="16"/>
  <c r="Q162" i="16"/>
  <c r="Q169" i="16"/>
  <c r="L181" i="16"/>
  <c r="Q170" i="16"/>
  <c r="L189" i="16"/>
  <c r="L154" i="16"/>
  <c r="Q178" i="16"/>
  <c r="L200" i="16"/>
  <c r="Q186" i="16"/>
  <c r="L148" i="16"/>
  <c r="Q152" i="16"/>
  <c r="L153" i="16"/>
  <c r="Q194" i="16"/>
  <c r="L156" i="16"/>
  <c r="Q151" i="16"/>
  <c r="Q202" i="16"/>
  <c r="L147" i="16"/>
  <c r="L164" i="16"/>
  <c r="L149" i="16"/>
  <c r="Q160" i="16"/>
  <c r="L152" i="16"/>
  <c r="L197" i="16"/>
  <c r="L146" i="16"/>
  <c r="Q157" i="16"/>
  <c r="L155" i="16"/>
  <c r="L210" i="16"/>
  <c r="Q158" i="16"/>
  <c r="L160" i="16"/>
  <c r="Q165" i="16"/>
  <c r="L168" i="16"/>
  <c r="Q166" i="16"/>
  <c r="L176" i="16"/>
  <c r="Q173" i="16"/>
  <c r="L184" i="16"/>
  <c r="Q153" i="16"/>
  <c r="Q181" i="16"/>
  <c r="L192" i="16"/>
  <c r="Q154" i="16"/>
  <c r="Q189" i="16"/>
  <c r="L157" i="16"/>
  <c r="Q161" i="16"/>
  <c r="L165" i="16"/>
  <c r="R153" i="16"/>
  <c r="R182" i="16"/>
  <c r="R174" i="16"/>
  <c r="R154" i="16"/>
  <c r="L179" i="10"/>
  <c r="L191" i="10"/>
  <c r="L187" i="10"/>
  <c r="L148" i="10"/>
  <c r="L155" i="10"/>
  <c r="L192" i="10"/>
  <c r="L183" i="10"/>
  <c r="L195" i="10"/>
  <c r="L170" i="10"/>
  <c r="L203" i="10"/>
  <c r="L208" i="10"/>
  <c r="L182" i="10"/>
  <c r="L175" i="10"/>
  <c r="L152" i="10"/>
  <c r="L177" i="10"/>
  <c r="L189" i="10"/>
  <c r="L207" i="10"/>
  <c r="L188" i="10"/>
  <c r="L160" i="10"/>
  <c r="L178" i="10"/>
  <c r="L190" i="10"/>
  <c r="L153" i="10"/>
  <c r="L173" i="10"/>
  <c r="L185" i="10"/>
  <c r="L197" i="10"/>
  <c r="L166" i="10"/>
  <c r="L186" i="10"/>
  <c r="L205" i="10"/>
  <c r="L199" i="10"/>
  <c r="L193" i="10"/>
  <c r="L206" i="10"/>
  <c r="L156" i="10"/>
  <c r="L194" i="10"/>
  <c r="L211" i="10"/>
  <c r="L201" i="10"/>
  <c r="L212" i="10"/>
  <c r="L196" i="10"/>
  <c r="L164" i="10"/>
  <c r="L202" i="10"/>
  <c r="L209" i="10"/>
  <c r="L161" i="10"/>
  <c r="X179" i="10"/>
  <c r="D140" i="16"/>
  <c r="M334" i="10"/>
  <c r="X207" i="10"/>
  <c r="X192" i="10"/>
  <c r="D148" i="16"/>
  <c r="X195" i="10"/>
  <c r="D156" i="16"/>
  <c r="X180" i="10"/>
  <c r="X200" i="10"/>
  <c r="D147" i="16"/>
  <c r="D202" i="16"/>
  <c r="X160" i="10"/>
  <c r="X203" i="10"/>
  <c r="X165" i="10"/>
  <c r="D152" i="16"/>
  <c r="D149" i="16"/>
  <c r="X208" i="10"/>
  <c r="D209" i="16"/>
  <c r="D160" i="16"/>
  <c r="D145" i="16"/>
  <c r="X188" i="10"/>
  <c r="X181" i="10"/>
  <c r="X199" i="10"/>
  <c r="D212" i="16"/>
  <c r="D168" i="16"/>
  <c r="D146" i="16"/>
  <c r="X185" i="10"/>
  <c r="X189" i="10"/>
  <c r="X191" i="10"/>
  <c r="D176" i="16"/>
  <c r="D144" i="16"/>
  <c r="X194" i="10"/>
  <c r="X190" i="10"/>
  <c r="X204" i="10"/>
  <c r="X173" i="10"/>
  <c r="D139" i="16"/>
  <c r="D184" i="16"/>
  <c r="X201" i="10"/>
  <c r="X197" i="10"/>
  <c r="D138" i="16"/>
  <c r="D192" i="16"/>
  <c r="D141" i="16"/>
  <c r="X202" i="10"/>
  <c r="X205" i="10"/>
  <c r="D157" i="16"/>
  <c r="X211" i="10"/>
  <c r="X206" i="10"/>
  <c r="D165" i="16"/>
  <c r="X163" i="10"/>
  <c r="X209" i="10"/>
  <c r="D173" i="16"/>
  <c r="X168" i="10"/>
  <c r="D181" i="16"/>
  <c r="D189" i="16"/>
  <c r="E141" i="16"/>
  <c r="E139" i="16"/>
  <c r="E184" i="16"/>
  <c r="E142" i="16"/>
  <c r="E202" i="16"/>
  <c r="E149" i="16"/>
  <c r="E187" i="16"/>
  <c r="E150" i="16"/>
  <c r="E211" i="16"/>
  <c r="E198" i="16"/>
  <c r="E175" i="16"/>
  <c r="E157" i="16"/>
  <c r="E147" i="16"/>
  <c r="E158" i="16"/>
  <c r="E140" i="16"/>
  <c r="E199" i="16"/>
  <c r="E170" i="16"/>
  <c r="E166" i="16"/>
  <c r="E197" i="16"/>
  <c r="E145" i="16"/>
  <c r="E174" i="16"/>
  <c r="E146" i="16"/>
  <c r="E182" i="16"/>
  <c r="E153" i="16"/>
  <c r="E190" i="16"/>
  <c r="E201" i="16"/>
  <c r="E154" i="16"/>
  <c r="E203" i="16"/>
  <c r="E186" i="16"/>
  <c r="E161" i="16"/>
  <c r="E212" i="16"/>
  <c r="E169" i="16"/>
  <c r="E204" i="16"/>
  <c r="E177" i="16"/>
  <c r="E185" i="16"/>
  <c r="BD283" i="10"/>
  <c r="AR179" i="10"/>
  <c r="AB190" i="10"/>
  <c r="X210" i="10"/>
  <c r="P211" i="10"/>
  <c r="AU187" i="10"/>
  <c r="AQ203" i="10"/>
  <c r="AT192" i="10"/>
  <c r="BN204" i="10"/>
  <c r="AT211" i="10"/>
  <c r="V167" i="10"/>
  <c r="N198" i="10"/>
  <c r="J206" i="10"/>
  <c r="F202" i="10"/>
  <c r="E206" i="10"/>
  <c r="Q194" i="10"/>
  <c r="AN183" i="10"/>
  <c r="M204" i="10"/>
  <c r="BA211" i="10"/>
  <c r="AO209" i="10"/>
  <c r="AC177" i="10"/>
  <c r="I164" i="10"/>
  <c r="AF259" i="10"/>
  <c r="X174" i="10"/>
  <c r="F169" i="10"/>
  <c r="BP210" i="10"/>
  <c r="H202" i="10"/>
  <c r="AT209" i="10"/>
  <c r="AN180" i="10"/>
  <c r="AJ173" i="10"/>
  <c r="Z166" i="10"/>
  <c r="R158" i="10"/>
  <c r="F149" i="10"/>
  <c r="AU182" i="10"/>
  <c r="AQ182" i="10"/>
  <c r="AM182" i="10"/>
  <c r="AD192" i="10"/>
  <c r="AM178" i="10"/>
  <c r="AE170" i="10"/>
  <c r="AT212" i="10"/>
  <c r="AH180" i="10"/>
  <c r="AD167" i="10"/>
  <c r="N206" i="10"/>
  <c r="F190" i="10"/>
  <c r="F211" i="10"/>
  <c r="Q190" i="10"/>
  <c r="Q201" i="10"/>
  <c r="AF199" i="10"/>
  <c r="BY212" i="10"/>
  <c r="AS183" i="10"/>
  <c r="X251" i="10"/>
  <c r="F140" i="10"/>
  <c r="BP211" i="10"/>
  <c r="AJ205" i="10"/>
  <c r="AB186" i="10"/>
  <c r="N209" i="10"/>
  <c r="AD173" i="10"/>
  <c r="AM198" i="10"/>
  <c r="AE200" i="10"/>
  <c r="AD203" i="10"/>
  <c r="AQ177" i="10"/>
  <c r="R155" i="10"/>
  <c r="AP189" i="10"/>
  <c r="Z191" i="10"/>
  <c r="R180" i="10"/>
  <c r="J172" i="10"/>
  <c r="M190" i="10"/>
  <c r="Q184" i="10"/>
  <c r="E200" i="10"/>
  <c r="AS205" i="10"/>
  <c r="BI208" i="10"/>
  <c r="AW208" i="10"/>
  <c r="AS199" i="10"/>
  <c r="BK383" i="10"/>
  <c r="BJ289" i="10"/>
  <c r="AV182" i="10"/>
  <c r="X187" i="10"/>
  <c r="H171" i="10"/>
  <c r="AH192" i="10"/>
  <c r="D173" i="10"/>
  <c r="J158" i="10"/>
  <c r="D146" i="10"/>
  <c r="BO207" i="10"/>
  <c r="AA200" i="10"/>
  <c r="BJ197" i="10"/>
  <c r="BB197" i="10"/>
  <c r="AP205" i="10"/>
  <c r="E189" i="10"/>
  <c r="Q197" i="10"/>
  <c r="M186" i="10"/>
  <c r="E182" i="10"/>
  <c r="BU210" i="10"/>
  <c r="BI209" i="10"/>
  <c r="AS211" i="10"/>
  <c r="AO186" i="10"/>
  <c r="AK187" i="10"/>
  <c r="AG195" i="10"/>
  <c r="Y194" i="10"/>
  <c r="D177" i="10"/>
  <c r="AF172" i="10"/>
  <c r="H145" i="10"/>
  <c r="BG204" i="10"/>
  <c r="AE166" i="10"/>
  <c r="AP200" i="10"/>
  <c r="AD169" i="10"/>
  <c r="AL206" i="10"/>
  <c r="AH196" i="10"/>
  <c r="AD199" i="10"/>
  <c r="N191" i="10"/>
  <c r="M197" i="10"/>
  <c r="M193" i="10"/>
  <c r="U207" i="10"/>
  <c r="E151" i="10"/>
  <c r="AS190" i="10"/>
  <c r="AK203" i="10"/>
  <c r="AW276" i="10"/>
  <c r="AE194" i="10"/>
  <c r="BG207" i="10"/>
  <c r="AQ206" i="10"/>
  <c r="AN175" i="10"/>
  <c r="F152" i="10"/>
  <c r="AT181" i="10"/>
  <c r="AL183" i="10"/>
  <c r="M148" i="10"/>
  <c r="M202" i="10"/>
  <c r="U160" i="10"/>
  <c r="U210" i="10"/>
  <c r="BQ207" i="10"/>
  <c r="AW196" i="10"/>
  <c r="AG168" i="10"/>
  <c r="AC195" i="10"/>
  <c r="Y184" i="10"/>
  <c r="I175" i="10"/>
  <c r="AN360" i="10"/>
  <c r="AP269" i="10"/>
  <c r="AV198" i="10"/>
  <c r="T206" i="10"/>
  <c r="BK200" i="10"/>
  <c r="AQ180" i="10"/>
  <c r="BJ196" i="10"/>
  <c r="BB188" i="10"/>
  <c r="AP188" i="10"/>
  <c r="V185" i="10"/>
  <c r="F172" i="10"/>
  <c r="U168" i="10"/>
  <c r="Q212" i="10"/>
  <c r="M163" i="10"/>
  <c r="E205" i="10"/>
  <c r="AC176" i="10"/>
  <c r="AW209" i="10"/>
  <c r="AO195" i="10"/>
  <c r="Z253" i="10"/>
  <c r="J173" i="10"/>
  <c r="AJ194" i="10"/>
  <c r="AF190" i="10"/>
  <c r="T163" i="10"/>
  <c r="AQ191" i="10"/>
  <c r="F209" i="10"/>
  <c r="AB199" i="10"/>
  <c r="Z174" i="10"/>
  <c r="F168" i="10"/>
  <c r="BJ199" i="10"/>
  <c r="BB191" i="10"/>
  <c r="J204" i="10"/>
  <c r="F183" i="10"/>
  <c r="Q172" i="10"/>
  <c r="BQ209" i="10"/>
  <c r="AS184" i="10"/>
  <c r="AO212" i="10"/>
  <c r="AC197" i="10"/>
  <c r="Y200" i="10"/>
  <c r="D190" i="10"/>
  <c r="AQ201" i="10"/>
  <c r="BK197" i="10"/>
  <c r="BC200" i="10"/>
  <c r="BJ210" i="10"/>
  <c r="BB204" i="10"/>
  <c r="AL185" i="10"/>
  <c r="AD201" i="10"/>
  <c r="Q180" i="10"/>
  <c r="M206" i="10"/>
  <c r="M209" i="10"/>
  <c r="I152" i="10"/>
  <c r="AS200" i="10"/>
  <c r="AG171" i="10"/>
  <c r="AC179" i="10"/>
  <c r="I207" i="10"/>
  <c r="AE351" i="10"/>
  <c r="J237" i="10"/>
  <c r="AB171" i="10"/>
  <c r="X186" i="10"/>
  <c r="AA170" i="10"/>
  <c r="L162" i="10"/>
  <c r="BW209" i="10"/>
  <c r="BC203" i="10"/>
  <c r="AA189" i="10"/>
  <c r="AV207" i="10"/>
  <c r="BJ201" i="10"/>
  <c r="BB194" i="10"/>
  <c r="AT180" i="10"/>
  <c r="AP204" i="10"/>
  <c r="AL201" i="10"/>
  <c r="Q183" i="10"/>
  <c r="M212" i="10"/>
  <c r="BM207" i="10"/>
  <c r="BE192" i="10"/>
  <c r="AW194" i="10"/>
  <c r="AK172" i="10"/>
  <c r="AC174" i="10"/>
  <c r="Y212" i="10"/>
  <c r="AF201" i="10"/>
  <c r="BC197" i="10"/>
  <c r="AE204" i="10"/>
  <c r="AT196" i="10"/>
  <c r="AO208" i="10"/>
  <c r="U158" i="10"/>
  <c r="U186" i="10"/>
  <c r="E167" i="10"/>
  <c r="AO189" i="10"/>
  <c r="AG172" i="10"/>
  <c r="I177" i="10"/>
  <c r="BQ296" i="10"/>
  <c r="V156" i="10"/>
  <c r="L147" i="10"/>
  <c r="AJ171" i="10"/>
  <c r="AB187" i="10"/>
  <c r="AI175" i="10"/>
  <c r="BS206" i="10"/>
  <c r="AY196" i="10"/>
  <c r="AB196" i="10"/>
  <c r="AD165" i="10"/>
  <c r="BV211" i="10"/>
  <c r="BF205" i="10"/>
  <c r="AX197" i="10"/>
  <c r="V182" i="10"/>
  <c r="R181" i="10"/>
  <c r="Q155" i="10"/>
  <c r="U202" i="10"/>
  <c r="AW184" i="10"/>
  <c r="AG191" i="10"/>
  <c r="AC175" i="10"/>
  <c r="Y190" i="10"/>
  <c r="I157" i="10"/>
  <c r="T340" i="10"/>
  <c r="AR271" i="10"/>
  <c r="BH202" i="10"/>
  <c r="AY199" i="10"/>
  <c r="AQ211" i="10"/>
  <c r="AI204" i="10"/>
  <c r="BF206" i="10"/>
  <c r="R212" i="10"/>
  <c r="BC201" i="10"/>
  <c r="M182" i="10"/>
  <c r="U195" i="10"/>
  <c r="BM211" i="10"/>
  <c r="BA196" i="10"/>
  <c r="AG207" i="10"/>
  <c r="AC191" i="10"/>
  <c r="Y183" i="10"/>
  <c r="I193" i="10"/>
  <c r="AN198" i="10"/>
  <c r="AY209" i="10"/>
  <c r="AM176" i="10"/>
  <c r="AM210" i="10"/>
  <c r="BR204" i="10"/>
  <c r="AT185" i="10"/>
  <c r="AP202" i="10"/>
  <c r="AM201" i="10"/>
  <c r="M160" i="10"/>
  <c r="E191" i="10"/>
  <c r="I211" i="10"/>
  <c r="BT299" i="10"/>
  <c r="J150" i="10"/>
  <c r="AM187" i="10"/>
  <c r="AI208" i="10"/>
  <c r="BR207" i="10"/>
  <c r="BF204" i="10"/>
  <c r="AT194" i="10"/>
  <c r="AD198" i="10"/>
  <c r="AI202" i="10"/>
  <c r="M188" i="10"/>
  <c r="U205" i="10"/>
  <c r="E207" i="10"/>
  <c r="BL199" i="10"/>
  <c r="AO180" i="10"/>
  <c r="I172" i="10"/>
  <c r="P202" i="10"/>
  <c r="V184" i="10"/>
  <c r="BS208" i="10"/>
  <c r="AU184" i="10"/>
  <c r="AP179" i="10"/>
  <c r="AE171" i="10"/>
  <c r="N160" i="10"/>
  <c r="AH205" i="10"/>
  <c r="R164" i="10"/>
  <c r="J205" i="10"/>
  <c r="F201" i="10"/>
  <c r="Q157" i="10"/>
  <c r="U167" i="10"/>
  <c r="E142" i="10"/>
  <c r="AJ207" i="10"/>
  <c r="BI196" i="10"/>
  <c r="AO196" i="10"/>
  <c r="AK185" i="10"/>
  <c r="Y162" i="10"/>
  <c r="I148" i="10"/>
  <c r="I195" i="10"/>
  <c r="Y183" i="16"/>
  <c r="AR185" i="16"/>
  <c r="AT189" i="16"/>
  <c r="BA374" i="16"/>
  <c r="I183" i="16"/>
  <c r="AL181" i="16"/>
  <c r="BR212" i="16"/>
  <c r="AL190" i="16"/>
  <c r="AA168" i="16"/>
  <c r="AW370" i="16"/>
  <c r="R191" i="16"/>
  <c r="BM201" i="16"/>
  <c r="AT182" i="16"/>
  <c r="AM176" i="16"/>
  <c r="BC192" i="16"/>
  <c r="F152" i="16"/>
  <c r="Z183" i="16"/>
  <c r="F156" i="16"/>
  <c r="AA163" i="16"/>
  <c r="BJ199" i="16"/>
  <c r="AW191" i="16"/>
  <c r="AP199" i="16"/>
  <c r="J167" i="16"/>
  <c r="AR194" i="16"/>
  <c r="AZ194" i="16"/>
  <c r="R194" i="16"/>
  <c r="Z199" i="16"/>
  <c r="R175" i="16"/>
  <c r="T178" i="16"/>
  <c r="AS180" i="16"/>
  <c r="AC350" i="16"/>
  <c r="D178" i="16"/>
  <c r="V165" i="16"/>
  <c r="AD166" i="16"/>
  <c r="AS188" i="16"/>
  <c r="BQ209" i="16"/>
  <c r="AH174" i="16"/>
  <c r="AL182" i="16"/>
  <c r="BE198" i="10"/>
  <c r="F188" i="16"/>
  <c r="BI211" i="16"/>
  <c r="AC205" i="10"/>
  <c r="F172" i="16"/>
  <c r="AU187" i="16"/>
  <c r="N176" i="16"/>
  <c r="BJ201" i="16"/>
  <c r="F180" i="16"/>
  <c r="AK180" i="16"/>
  <c r="AE171" i="16"/>
  <c r="AB170" i="16"/>
  <c r="F168" i="16"/>
  <c r="Q159" i="16"/>
  <c r="BE378" i="16"/>
  <c r="BB195" i="10"/>
  <c r="AZ278" i="16"/>
  <c r="BV302" i="16"/>
  <c r="BB282" i="16"/>
  <c r="BP294" i="16"/>
  <c r="BL290" i="16"/>
  <c r="BD282" i="16"/>
  <c r="BJ290" i="16"/>
  <c r="AO362" i="16"/>
  <c r="M334" i="16"/>
  <c r="BR298" i="16"/>
  <c r="AK358" i="16"/>
  <c r="BX302" i="16"/>
  <c r="AQ363" i="10"/>
  <c r="U341" i="10"/>
  <c r="BU393" i="10"/>
  <c r="BX396" i="10"/>
  <c r="BL384" i="10"/>
  <c r="AZ372" i="10"/>
  <c r="AJ356" i="10"/>
  <c r="AU367" i="10"/>
  <c r="AV275" i="10"/>
  <c r="BV301" i="10"/>
  <c r="BX303" i="10"/>
  <c r="AH261" i="10"/>
  <c r="Q244" i="10"/>
  <c r="BY304" i="10"/>
  <c r="T247" i="10"/>
  <c r="BP295" i="10"/>
  <c r="AM266" i="10"/>
  <c r="AF352" i="10"/>
  <c r="E325" i="10"/>
  <c r="BM385" i="10"/>
  <c r="Y345" i="10"/>
  <c r="AA347" i="10"/>
  <c r="X344" i="10"/>
  <c r="L332" i="10"/>
  <c r="AN267" i="10"/>
  <c r="BR297" i="10"/>
  <c r="AX277" i="10"/>
  <c r="AG260" i="10"/>
  <c r="P242" i="10"/>
  <c r="BU300" i="10"/>
  <c r="L239" i="10"/>
  <c r="BY400" i="10"/>
  <c r="BP388" i="10"/>
  <c r="BC375" i="10"/>
  <c r="BJ382" i="10"/>
  <c r="Q338" i="16"/>
  <c r="AS366" i="16"/>
  <c r="AA253" i="16"/>
  <c r="AS271" i="16"/>
  <c r="BC281" i="16"/>
  <c r="AI261" i="16"/>
  <c r="Z252" i="16"/>
  <c r="AD256" i="16"/>
  <c r="AP268" i="16"/>
  <c r="BJ288" i="16"/>
  <c r="R244" i="16"/>
  <c r="AX276" i="16"/>
  <c r="BB280" i="16"/>
  <c r="BF284" i="16"/>
  <c r="BR296" i="16"/>
  <c r="BV300" i="16"/>
  <c r="J236" i="16"/>
  <c r="N240" i="16"/>
  <c r="AT272" i="16"/>
  <c r="BN292" i="16"/>
  <c r="BZ304" i="16"/>
  <c r="BZ306" i="16" s="1"/>
  <c r="AL264" i="16"/>
  <c r="AH260" i="16"/>
  <c r="BT298" i="16"/>
  <c r="AJ262" i="16"/>
  <c r="Y251" i="16"/>
  <c r="Q243" i="16"/>
  <c r="I235" i="16"/>
  <c r="BK289" i="16"/>
  <c r="BG285" i="16"/>
  <c r="U342" i="16"/>
  <c r="BX306" i="16"/>
  <c r="BS297" i="16"/>
  <c r="AQ269" i="16"/>
  <c r="V248" i="16"/>
  <c r="F232" i="16"/>
  <c r="B326" i="16"/>
  <c r="A325" i="16"/>
  <c r="AO267" i="16"/>
  <c r="BW301" i="16"/>
  <c r="AY277" i="16"/>
  <c r="R339" i="16"/>
  <c r="J331" i="16"/>
  <c r="AH355" i="16"/>
  <c r="Z347" i="16"/>
  <c r="AG354" i="16"/>
  <c r="AT367" i="16"/>
  <c r="Y346" i="16"/>
  <c r="BY306" i="16"/>
  <c r="AV274" i="16"/>
  <c r="AR270" i="16"/>
  <c r="AG259" i="16"/>
  <c r="AB254" i="16"/>
  <c r="T246" i="16"/>
  <c r="L238" i="16"/>
  <c r="D230" i="16"/>
  <c r="BO293" i="16"/>
  <c r="D191" i="16"/>
  <c r="T207" i="16"/>
  <c r="H195" i="16"/>
  <c r="L199" i="16"/>
  <c r="P203" i="16"/>
  <c r="X211" i="16"/>
  <c r="J181" i="16"/>
  <c r="AI206" i="16"/>
  <c r="R189" i="16"/>
  <c r="D175" i="16"/>
  <c r="X195" i="16"/>
  <c r="AF203" i="16"/>
  <c r="AE202" i="16"/>
  <c r="P187" i="16"/>
  <c r="T191" i="16"/>
  <c r="AB199" i="16"/>
  <c r="AN211" i="16"/>
  <c r="AA198" i="16"/>
  <c r="AM210" i="16"/>
  <c r="H179" i="16"/>
  <c r="AJ207" i="16"/>
  <c r="Q188" i="16"/>
  <c r="L183" i="16"/>
  <c r="Z181" i="16"/>
  <c r="R173" i="16"/>
  <c r="J165" i="16"/>
  <c r="AH189" i="16"/>
  <c r="Q172" i="16"/>
  <c r="AI190" i="16"/>
  <c r="AM194" i="16"/>
  <c r="D159" i="16"/>
  <c r="X179" i="16"/>
  <c r="AA182" i="16"/>
  <c r="P171" i="16"/>
  <c r="T175" i="16"/>
  <c r="AU202" i="16"/>
  <c r="BC210" i="16"/>
  <c r="H163" i="16"/>
  <c r="AB183" i="16"/>
  <c r="AN195" i="16"/>
  <c r="AE186" i="16"/>
  <c r="AQ198" i="16"/>
  <c r="I164" i="16"/>
  <c r="AY206" i="16"/>
  <c r="L167" i="16"/>
  <c r="AF187" i="16"/>
  <c r="AJ191" i="16"/>
  <c r="N153" i="16"/>
  <c r="AP181" i="16"/>
  <c r="AH173" i="16"/>
  <c r="Q156" i="16"/>
  <c r="F145" i="16"/>
  <c r="E144" i="16"/>
  <c r="Z165" i="16"/>
  <c r="BD195" i="16"/>
  <c r="BD214" i="16" s="1"/>
  <c r="AX189" i="16"/>
  <c r="J149" i="16"/>
  <c r="I148" i="16"/>
  <c r="AG172" i="16"/>
  <c r="R157" i="16"/>
  <c r="AI174" i="16"/>
  <c r="AM178" i="16"/>
  <c r="AY190" i="16"/>
  <c r="BK202" i="16"/>
  <c r="Y164" i="16"/>
  <c r="D143" i="16"/>
  <c r="X163" i="16"/>
  <c r="AA166" i="16"/>
  <c r="AU186" i="16"/>
  <c r="BC194" i="16"/>
  <c r="P155" i="16"/>
  <c r="T159" i="16"/>
  <c r="AW188" i="16"/>
  <c r="AW214" i="16" s="1"/>
  <c r="AQ182" i="16"/>
  <c r="H147" i="16"/>
  <c r="AB167" i="16"/>
  <c r="AN179" i="16"/>
  <c r="AE170" i="16"/>
  <c r="BG198" i="16"/>
  <c r="BS210" i="16"/>
  <c r="L151" i="16"/>
  <c r="AF171" i="16"/>
  <c r="AJ175" i="16"/>
  <c r="BV214" i="16"/>
  <c r="BR208" i="16"/>
  <c r="BN205" i="16"/>
  <c r="BJ209" i="16"/>
  <c r="BJ208" i="16"/>
  <c r="BB200" i="16"/>
  <c r="AT208" i="16"/>
  <c r="AL201" i="16"/>
  <c r="AL200" i="16"/>
  <c r="AH205" i="16"/>
  <c r="AD209" i="16"/>
  <c r="AD208" i="16"/>
  <c r="V201" i="16"/>
  <c r="V200" i="16"/>
  <c r="R205" i="16"/>
  <c r="D204" i="16"/>
  <c r="H208" i="16"/>
  <c r="L212" i="16"/>
  <c r="L207" i="16"/>
  <c r="D199" i="16"/>
  <c r="P211" i="16"/>
  <c r="H203" i="16"/>
  <c r="I210" i="16"/>
  <c r="D205" i="16"/>
  <c r="H209" i="16"/>
  <c r="M241" i="16"/>
  <c r="L240" i="16"/>
  <c r="AK265" i="16"/>
  <c r="T248" i="16"/>
  <c r="E233" i="16"/>
  <c r="AC257" i="16"/>
  <c r="AB256" i="16"/>
  <c r="AJ264" i="16"/>
  <c r="AV276" i="16"/>
  <c r="U249" i="16"/>
  <c r="D232" i="16"/>
  <c r="AP270" i="16"/>
  <c r="BN294" i="16"/>
  <c r="AL266" i="16"/>
  <c r="AD258" i="16"/>
  <c r="Z194" i="16"/>
  <c r="J194" i="16"/>
  <c r="R193" i="16"/>
  <c r="M202" i="16"/>
  <c r="P205" i="16"/>
  <c r="T209" i="16"/>
  <c r="R207" i="16"/>
  <c r="L201" i="16"/>
  <c r="H197" i="16"/>
  <c r="Z185" i="16"/>
  <c r="J185" i="16"/>
  <c r="J178" i="16"/>
  <c r="R177" i="16"/>
  <c r="D177" i="16"/>
  <c r="AH207" i="16"/>
  <c r="AI208" i="16"/>
  <c r="AA200" i="16"/>
  <c r="AE204" i="16"/>
  <c r="P189" i="16"/>
  <c r="AB201" i="16"/>
  <c r="AF205" i="16"/>
  <c r="L185" i="16"/>
  <c r="AM212" i="16"/>
  <c r="H181" i="16"/>
  <c r="X197" i="16"/>
  <c r="AJ209" i="16"/>
  <c r="AC202" i="16"/>
  <c r="J170" i="16"/>
  <c r="J169" i="16"/>
  <c r="AA184" i="16"/>
  <c r="T177" i="16"/>
  <c r="AE188" i="16"/>
  <c r="AN197" i="16"/>
  <c r="P173" i="16"/>
  <c r="X181" i="16"/>
  <c r="AM196" i="16"/>
  <c r="AQ200" i="16"/>
  <c r="AU204" i="16"/>
  <c r="AY208" i="16"/>
  <c r="BC212" i="16"/>
  <c r="H165" i="16"/>
  <c r="AF189" i="16"/>
  <c r="AB185" i="16"/>
  <c r="AX207" i="16"/>
  <c r="AH212" i="16"/>
  <c r="AT197" i="16"/>
  <c r="N197" i="16"/>
  <c r="AP188" i="16"/>
  <c r="Z188" i="16"/>
  <c r="J188" i="16"/>
  <c r="AP180" i="16"/>
  <c r="Z180" i="16"/>
  <c r="J180" i="16"/>
  <c r="Z172" i="16"/>
  <c r="J172" i="16"/>
  <c r="Z164" i="16"/>
  <c r="J164" i="16"/>
  <c r="J156" i="16"/>
  <c r="AB211" i="16"/>
  <c r="AA205" i="16"/>
  <c r="L194" i="16"/>
  <c r="AC191" i="16"/>
  <c r="AK188" i="16"/>
  <c r="AA187" i="16"/>
  <c r="AO180" i="16"/>
  <c r="M172" i="16"/>
  <c r="Q167" i="16"/>
  <c r="M152" i="16"/>
  <c r="BY214" i="16"/>
  <c r="BU211" i="16"/>
  <c r="BM203" i="16"/>
  <c r="BM212" i="16"/>
  <c r="BI208" i="16"/>
  <c r="BI207" i="16"/>
  <c r="BE208" i="16"/>
  <c r="BE207" i="16"/>
  <c r="BA211" i="16"/>
  <c r="BA212" i="16"/>
  <c r="AW196" i="16"/>
  <c r="AW203" i="16"/>
  <c r="AW204" i="16"/>
  <c r="AS210" i="16"/>
  <c r="AS192" i="16"/>
  <c r="AS200" i="16"/>
  <c r="AS199" i="16"/>
  <c r="AO179" i="16"/>
  <c r="AO195" i="16"/>
  <c r="AO200" i="16"/>
  <c r="AO199" i="16"/>
  <c r="AK187" i="16"/>
  <c r="AK203" i="16"/>
  <c r="AK204" i="16"/>
  <c r="AG184" i="16"/>
  <c r="AG209" i="16"/>
  <c r="AG211" i="16"/>
  <c r="AG206" i="16"/>
  <c r="AG212" i="16"/>
  <c r="AC194" i="16"/>
  <c r="AC168" i="16"/>
  <c r="AC184" i="16"/>
  <c r="AC208" i="16"/>
  <c r="AC205" i="16"/>
  <c r="AC207" i="16"/>
  <c r="Y185" i="16"/>
  <c r="Y171" i="16"/>
  <c r="Y187" i="16"/>
  <c r="Y196" i="16"/>
  <c r="Y208" i="16"/>
  <c r="Y207" i="16"/>
  <c r="U179" i="16"/>
  <c r="U195" i="16"/>
  <c r="U181" i="16"/>
  <c r="U210" i="16"/>
  <c r="U211" i="16"/>
  <c r="U212" i="16"/>
  <c r="Q163" i="16"/>
  <c r="Q179" i="16"/>
  <c r="Q195" i="16"/>
  <c r="Q196" i="16"/>
  <c r="Q208" i="16"/>
  <c r="Q207" i="16"/>
  <c r="M171" i="16"/>
  <c r="M187" i="16"/>
  <c r="M181" i="16"/>
  <c r="M206" i="16"/>
  <c r="M212" i="16"/>
  <c r="I155" i="16"/>
  <c r="I171" i="16"/>
  <c r="I187" i="16"/>
  <c r="I196" i="16"/>
  <c r="I208" i="16"/>
  <c r="I205" i="16"/>
  <c r="E196" i="16"/>
  <c r="E163" i="16"/>
  <c r="E179" i="16"/>
  <c r="E195" i="16"/>
  <c r="E165" i="16"/>
  <c r="E181" i="16"/>
  <c r="E210" i="16"/>
  <c r="E206" i="16"/>
  <c r="AV208" i="16"/>
  <c r="AM198" i="16"/>
  <c r="BD194" i="16"/>
  <c r="AG188" i="16"/>
  <c r="L186" i="16"/>
  <c r="L177" i="16"/>
  <c r="A214" i="16"/>
  <c r="BT211" i="16"/>
  <c r="BP207" i="16"/>
  <c r="BL202" i="16"/>
  <c r="BH199" i="16"/>
  <c r="BD202" i="16"/>
  <c r="AZ203" i="16"/>
  <c r="AZ206" i="16"/>
  <c r="AZ207" i="16"/>
  <c r="AZ209" i="16"/>
  <c r="AV205" i="16"/>
  <c r="AV202" i="16"/>
  <c r="AR203" i="16"/>
  <c r="AR190" i="16"/>
  <c r="AR214" i="16" s="1"/>
  <c r="F212" i="16"/>
  <c r="D210" i="16"/>
  <c r="R204" i="16"/>
  <c r="J196" i="16"/>
  <c r="P202" i="16"/>
  <c r="T206" i="16"/>
  <c r="E191" i="16"/>
  <c r="L198" i="16"/>
  <c r="X210" i="16"/>
  <c r="D190" i="16"/>
  <c r="AH204" i="16"/>
  <c r="AA197" i="16"/>
  <c r="Z196" i="16"/>
  <c r="M183" i="16"/>
  <c r="H178" i="16"/>
  <c r="L182" i="16"/>
  <c r="T190" i="16"/>
  <c r="AN210" i="16"/>
  <c r="AI205" i="16"/>
  <c r="U191" i="16"/>
  <c r="AB198" i="16"/>
  <c r="AF202" i="16"/>
  <c r="AE201" i="16"/>
  <c r="AJ206" i="16"/>
  <c r="AM209" i="16"/>
  <c r="D174" i="16"/>
  <c r="AP196" i="16"/>
  <c r="M167" i="16"/>
  <c r="AX204" i="16"/>
  <c r="AC183" i="16"/>
  <c r="X178" i="16"/>
  <c r="AE185" i="16"/>
  <c r="AE214" i="16" s="1"/>
  <c r="AY205" i="16"/>
  <c r="L166" i="16"/>
  <c r="T174" i="16"/>
  <c r="AI189" i="16"/>
  <c r="AM193" i="16"/>
  <c r="AA181" i="16"/>
  <c r="E159" i="16"/>
  <c r="P170" i="16"/>
  <c r="AK191" i="16"/>
  <c r="AJ190" i="16"/>
  <c r="AU201" i="16"/>
  <c r="BC209" i="16"/>
  <c r="D158" i="16"/>
  <c r="AB182" i="16"/>
  <c r="J148" i="16"/>
  <c r="AC167" i="16"/>
  <c r="M151" i="16"/>
  <c r="E143" i="16"/>
  <c r="BN204" i="16"/>
  <c r="BF196" i="16"/>
  <c r="AS183" i="16"/>
  <c r="AN178" i="16"/>
  <c r="AE169" i="16"/>
  <c r="BG197" i="16"/>
  <c r="BO205" i="16"/>
  <c r="BS209" i="16"/>
  <c r="T158" i="16"/>
  <c r="AI173" i="16"/>
  <c r="AI214" i="16" s="1"/>
  <c r="AM177" i="16"/>
  <c r="AY189" i="16"/>
  <c r="BK201" i="16"/>
  <c r="AA165" i="16"/>
  <c r="AU185" i="16"/>
  <c r="BC193" i="16"/>
  <c r="I147" i="16"/>
  <c r="L150" i="16"/>
  <c r="AJ174" i="16"/>
  <c r="BA191" i="16"/>
  <c r="AQ181" i="16"/>
  <c r="U159" i="16"/>
  <c r="AF170" i="16"/>
  <c r="AB166" i="16"/>
  <c r="BF205" i="16"/>
  <c r="AX197" i="16"/>
  <c r="AT201" i="16"/>
  <c r="D206" i="16"/>
  <c r="H210" i="16"/>
  <c r="E209" i="16"/>
  <c r="D208" i="16"/>
  <c r="H212" i="16"/>
  <c r="Z254" i="16"/>
  <c r="J238" i="16"/>
  <c r="AT193" i="16"/>
  <c r="AD193" i="16"/>
  <c r="N193" i="16"/>
  <c r="F190" i="16"/>
  <c r="Q201" i="16"/>
  <c r="D188" i="16"/>
  <c r="T204" i="16"/>
  <c r="X208" i="16"/>
  <c r="AA211" i="16"/>
  <c r="AB212" i="16"/>
  <c r="H192" i="16"/>
  <c r="L196" i="16"/>
  <c r="P200" i="16"/>
  <c r="AL185" i="16"/>
  <c r="V185" i="16"/>
  <c r="F185" i="16"/>
  <c r="AD177" i="16"/>
  <c r="N177" i="16"/>
  <c r="V190" i="16"/>
  <c r="F174" i="16"/>
  <c r="N182" i="16"/>
  <c r="AG201" i="16"/>
  <c r="L180" i="16"/>
  <c r="AF200" i="16"/>
  <c r="AI203" i="16"/>
  <c r="D172" i="16"/>
  <c r="X192" i="16"/>
  <c r="AE199" i="16"/>
  <c r="P184" i="16"/>
  <c r="T188" i="16"/>
  <c r="AB196" i="16"/>
  <c r="AM207" i="16"/>
  <c r="AQ211" i="16"/>
  <c r="H176" i="16"/>
  <c r="AJ204" i="16"/>
  <c r="AN208" i="16"/>
  <c r="V169" i="16"/>
  <c r="F169" i="16"/>
  <c r="N161" i="16"/>
  <c r="N242" i="16"/>
  <c r="R212" i="16"/>
  <c r="N207" i="16"/>
  <c r="R246" i="16"/>
  <c r="AN203" i="16"/>
  <c r="M191" i="16"/>
  <c r="U188" i="16"/>
  <c r="AV186" i="16"/>
  <c r="T185" i="16"/>
  <c r="Y180" i="16"/>
  <c r="L169" i="16"/>
  <c r="Q164" i="16"/>
  <c r="E156" i="16"/>
  <c r="E152" i="16"/>
  <c r="D142" i="16"/>
  <c r="BQ208" i="16"/>
  <c r="BI212" i="16"/>
  <c r="BE195" i="16"/>
  <c r="BE211" i="16"/>
  <c r="BE212" i="16"/>
  <c r="BA200" i="16"/>
  <c r="BA199" i="16"/>
  <c r="AW209" i="16"/>
  <c r="AW208" i="16"/>
  <c r="AW207" i="16"/>
  <c r="AS195" i="16"/>
  <c r="AS203" i="16"/>
  <c r="AS204" i="16"/>
  <c r="AO201" i="16"/>
  <c r="AO203" i="16"/>
  <c r="AO198" i="16"/>
  <c r="AO204" i="16"/>
  <c r="AK194" i="16"/>
  <c r="AK176" i="16"/>
  <c r="AK192" i="16"/>
  <c r="AK208" i="16"/>
  <c r="AK205" i="16"/>
  <c r="AK207" i="16"/>
  <c r="AG193" i="16"/>
  <c r="AG171" i="16"/>
  <c r="AG187" i="16"/>
  <c r="AG200" i="16"/>
  <c r="AG199" i="16"/>
  <c r="AC196" i="16"/>
  <c r="AC187" i="16"/>
  <c r="AC211" i="16"/>
  <c r="AC212" i="16"/>
  <c r="Y176" i="16"/>
  <c r="Y192" i="16"/>
  <c r="Y182" i="16"/>
  <c r="Y211" i="16"/>
  <c r="Y206" i="16"/>
  <c r="Y212" i="16"/>
  <c r="U186" i="16"/>
  <c r="U168" i="16"/>
  <c r="U184" i="16"/>
  <c r="U202" i="16"/>
  <c r="U200" i="16"/>
  <c r="U197" i="16"/>
  <c r="Q185" i="16"/>
  <c r="Q168" i="16"/>
  <c r="Q184" i="16"/>
  <c r="Q210" i="16"/>
  <c r="Q182" i="16"/>
  <c r="Q209" i="16"/>
  <c r="Q211" i="16"/>
  <c r="Q206" i="16"/>
  <c r="Q212" i="16"/>
  <c r="M178" i="16"/>
  <c r="M194" i="16"/>
  <c r="M160" i="16"/>
  <c r="M176" i="16"/>
  <c r="M192" i="16"/>
  <c r="M200" i="16"/>
  <c r="M197" i="16"/>
  <c r="M199" i="16"/>
  <c r="I177" i="16"/>
  <c r="I193" i="16"/>
  <c r="I160" i="16"/>
  <c r="I166" i="16"/>
  <c r="I182" i="16"/>
  <c r="I202" i="16"/>
  <c r="I211" i="16"/>
  <c r="I206" i="16"/>
  <c r="E168" i="16"/>
  <c r="E200" i="16"/>
  <c r="BO206" i="16"/>
  <c r="AQ197" i="16"/>
  <c r="AN194" i="16"/>
  <c r="AJ193" i="16"/>
  <c r="AF178" i="16"/>
  <c r="D161" i="16"/>
  <c r="H146" i="16"/>
  <c r="BT210" i="16"/>
  <c r="BT214" i="16" s="1"/>
  <c r="BL211" i="16"/>
  <c r="BD211" i="16"/>
  <c r="BD206" i="16"/>
  <c r="AZ211" i="16"/>
  <c r="AZ212" i="16"/>
  <c r="AZ210" i="16"/>
  <c r="AV203" i="16"/>
  <c r="AV206" i="16"/>
  <c r="AR191" i="16"/>
  <c r="AR201" i="16"/>
  <c r="J189" i="16"/>
  <c r="I188" i="16"/>
  <c r="H187" i="16"/>
  <c r="AF211" i="16"/>
  <c r="AA206" i="16"/>
  <c r="L191" i="16"/>
  <c r="D183" i="16"/>
  <c r="T199" i="16"/>
  <c r="AE210" i="16"/>
  <c r="P195" i="16"/>
  <c r="AB207" i="16"/>
  <c r="Z189" i="16"/>
  <c r="I172" i="16"/>
  <c r="R181" i="16"/>
  <c r="Y188" i="16"/>
  <c r="J173" i="16"/>
  <c r="AI198" i="16"/>
  <c r="AM202" i="16"/>
  <c r="AU210" i="16"/>
  <c r="H171" i="16"/>
  <c r="AB191" i="16"/>
  <c r="AJ199" i="16"/>
  <c r="AE194" i="16"/>
  <c r="L175" i="16"/>
  <c r="AF195" i="16"/>
  <c r="AR207" i="16"/>
  <c r="AQ206" i="16"/>
  <c r="D167" i="16"/>
  <c r="X187" i="16"/>
  <c r="AA190" i="16"/>
  <c r="Q180" i="16"/>
  <c r="P179" i="16"/>
  <c r="T183" i="16"/>
  <c r="R165" i="16"/>
  <c r="AP189" i="16"/>
  <c r="Y172" i="16"/>
  <c r="J157" i="16"/>
  <c r="AH181" i="16"/>
  <c r="F153" i="16"/>
  <c r="BD203" i="16"/>
  <c r="AO188" i="16"/>
  <c r="I156" i="16"/>
  <c r="Z173" i="16"/>
  <c r="AQ190" i="16"/>
  <c r="BC202" i="16"/>
  <c r="BC214" i="16" s="1"/>
  <c r="AG180" i="16"/>
  <c r="H155" i="16"/>
  <c r="AB175" i="16"/>
  <c r="AE178" i="16"/>
  <c r="L159" i="16"/>
  <c r="AF179" i="16"/>
  <c r="AJ183" i="16"/>
  <c r="AI182" i="16"/>
  <c r="AM186" i="16"/>
  <c r="AY198" i="16"/>
  <c r="BG206" i="16"/>
  <c r="BK210" i="16"/>
  <c r="BK214" i="16" s="1"/>
  <c r="D151" i="16"/>
  <c r="X171" i="16"/>
  <c r="AA174" i="16"/>
  <c r="AU194" i="16"/>
  <c r="AU214" i="16" s="1"/>
  <c r="P163" i="16"/>
  <c r="T167" i="16"/>
  <c r="BJ200" i="16"/>
  <c r="BB208" i="16"/>
  <c r="AT200" i="16"/>
  <c r="AP205" i="16"/>
  <c r="AL209" i="16"/>
  <c r="AL208" i="16"/>
  <c r="AD201" i="16"/>
  <c r="AD200" i="16"/>
  <c r="Z205" i="16"/>
  <c r="V209" i="16"/>
  <c r="V208" i="16"/>
  <c r="R211" i="16"/>
  <c r="N201" i="16"/>
  <c r="N200" i="16"/>
  <c r="J203" i="16"/>
  <c r="H211" i="16"/>
  <c r="D207" i="16"/>
  <c r="AT274" i="16"/>
  <c r="AH262" i="16"/>
  <c r="Z207" i="16"/>
  <c r="L193" i="16"/>
  <c r="H189" i="16"/>
  <c r="X205" i="16"/>
  <c r="P197" i="16"/>
  <c r="T201" i="16"/>
  <c r="AA208" i="16"/>
  <c r="AE212" i="16"/>
  <c r="AB209" i="16"/>
  <c r="AP207" i="16"/>
  <c r="AB193" i="16"/>
  <c r="AM204" i="16"/>
  <c r="AQ208" i="16"/>
  <c r="AU212" i="16"/>
  <c r="D169" i="16"/>
  <c r="H173" i="16"/>
  <c r="AJ201" i="16"/>
  <c r="AR209" i="16"/>
  <c r="AI200" i="16"/>
  <c r="AN205" i="16"/>
  <c r="AE196" i="16"/>
  <c r="AA192" i="16"/>
  <c r="P181" i="16"/>
  <c r="X189" i="16"/>
  <c r="AF197" i="16"/>
  <c r="BE285" i="16"/>
  <c r="BN212" i="16"/>
  <c r="BR214" i="16"/>
  <c r="L203" i="16"/>
  <c r="D195" i="16"/>
  <c r="H199" i="16"/>
  <c r="P207" i="16"/>
  <c r="T211" i="16"/>
  <c r="AX188" i="16"/>
  <c r="AH188" i="16"/>
  <c r="R188" i="16"/>
  <c r="F189" i="16"/>
  <c r="D187" i="16"/>
  <c r="T203" i="16"/>
  <c r="H191" i="16"/>
  <c r="L195" i="16"/>
  <c r="P199" i="16"/>
  <c r="AA210" i="16"/>
  <c r="X207" i="16"/>
  <c r="AH180" i="16"/>
  <c r="R180" i="16"/>
  <c r="N189" i="16"/>
  <c r="F181" i="16"/>
  <c r="E180" i="16"/>
  <c r="AA202" i="16"/>
  <c r="AE206" i="16"/>
  <c r="P191" i="16"/>
  <c r="AF207" i="16"/>
  <c r="M188" i="16"/>
  <c r="X199" i="16"/>
  <c r="AB203" i="16"/>
  <c r="AJ211" i="16"/>
  <c r="D179" i="16"/>
  <c r="AI210" i="16"/>
  <c r="H183" i="16"/>
  <c r="L187" i="16"/>
  <c r="T195" i="16"/>
  <c r="AH172" i="16"/>
  <c r="R172" i="16"/>
  <c r="F173" i="16"/>
  <c r="V189" i="16"/>
  <c r="AR211" i="16"/>
  <c r="N181" i="16"/>
  <c r="M180" i="16"/>
  <c r="AM206" i="16"/>
  <c r="D171" i="16"/>
  <c r="X191" i="16"/>
  <c r="AE198" i="16"/>
  <c r="AI202" i="16"/>
  <c r="E172" i="16"/>
  <c r="H175" i="16"/>
  <c r="L179" i="16"/>
  <c r="T187" i="16"/>
  <c r="AN207" i="16"/>
  <c r="P183" i="16"/>
  <c r="AB195" i="16"/>
  <c r="AF199" i="16"/>
  <c r="AJ203" i="16"/>
  <c r="AA194" i="16"/>
  <c r="AQ210" i="16"/>
  <c r="R164" i="16"/>
  <c r="AD189" i="16"/>
  <c r="V181" i="16"/>
  <c r="U180" i="16"/>
  <c r="N173" i="16"/>
  <c r="F165" i="16"/>
  <c r="E164" i="16"/>
  <c r="P175" i="16"/>
  <c r="AB187" i="16"/>
  <c r="AA186" i="16"/>
  <c r="AI194" i="16"/>
  <c r="AQ202" i="16"/>
  <c r="AU206" i="16"/>
  <c r="AY210" i="16"/>
  <c r="AF191" i="16"/>
  <c r="AJ195" i="16"/>
  <c r="AC188" i="16"/>
  <c r="D163" i="16"/>
  <c r="X183" i="16"/>
  <c r="AE190" i="16"/>
  <c r="H167" i="16"/>
  <c r="L171" i="16"/>
  <c r="T179" i="16"/>
  <c r="AN199" i="16"/>
  <c r="R156" i="16"/>
  <c r="V173" i="16"/>
  <c r="N165" i="16"/>
  <c r="M164" i="16"/>
  <c r="AL189" i="16"/>
  <c r="F157" i="16"/>
  <c r="AD181" i="16"/>
  <c r="AC180" i="16"/>
  <c r="AQ194" i="16"/>
  <c r="BC206" i="16"/>
  <c r="D155" i="16"/>
  <c r="X175" i="16"/>
  <c r="AE182" i="16"/>
  <c r="AM190" i="16"/>
  <c r="AM214" i="16" s="1"/>
  <c r="H159" i="16"/>
  <c r="L163" i="16"/>
  <c r="T171" i="16"/>
  <c r="U172" i="16"/>
  <c r="P167" i="16"/>
  <c r="AB179" i="16"/>
  <c r="AN191" i="16"/>
  <c r="BH211" i="16"/>
  <c r="AA178" i="16"/>
  <c r="AI186" i="16"/>
  <c r="AU198" i="16"/>
  <c r="AY202" i="16"/>
  <c r="BG210" i="16"/>
  <c r="AF183" i="16"/>
  <c r="AF214" i="16" s="1"/>
  <c r="AJ187" i="16"/>
  <c r="AS202" i="16"/>
  <c r="AI192" i="16"/>
  <c r="E188" i="16"/>
  <c r="AF186" i="16"/>
  <c r="D185" i="16"/>
  <c r="I180" i="16"/>
  <c r="AK175" i="16"/>
  <c r="X170" i="16"/>
  <c r="M159" i="16"/>
  <c r="BU212" i="16"/>
  <c r="BU214" i="16" s="1"/>
  <c r="BQ207" i="16"/>
  <c r="BQ214" i="16" s="1"/>
  <c r="BM211" i="16"/>
  <c r="BM204" i="16"/>
  <c r="BM214" i="16" s="1"/>
  <c r="BI200" i="16"/>
  <c r="BI199" i="16"/>
  <c r="BA203" i="16"/>
  <c r="BA204" i="16"/>
  <c r="AW195" i="16"/>
  <c r="AW211" i="16"/>
  <c r="AW206" i="16"/>
  <c r="AW212" i="16"/>
  <c r="AS184" i="16"/>
  <c r="AS208" i="16"/>
  <c r="AS205" i="16"/>
  <c r="AS207" i="16"/>
  <c r="AO209" i="16"/>
  <c r="AO187" i="16"/>
  <c r="AO196" i="16"/>
  <c r="AO208" i="16"/>
  <c r="AO207" i="16"/>
  <c r="AK196" i="16"/>
  <c r="AK210" i="16"/>
  <c r="AK211" i="16"/>
  <c r="AK212" i="16"/>
  <c r="AG192" i="16"/>
  <c r="AG190" i="16"/>
  <c r="AG203" i="16"/>
  <c r="AG198" i="16"/>
  <c r="AG204" i="16"/>
  <c r="AC186" i="16"/>
  <c r="AC210" i="16"/>
  <c r="AC176" i="16"/>
  <c r="AC192" i="16"/>
  <c r="AC200" i="16"/>
  <c r="AC197" i="16"/>
  <c r="AC199" i="16"/>
  <c r="Y193" i="16"/>
  <c r="Y163" i="16"/>
  <c r="Y179" i="16"/>
  <c r="Y195" i="16"/>
  <c r="Y200" i="16"/>
  <c r="U171" i="16"/>
  <c r="U187" i="16"/>
  <c r="U189" i="16"/>
  <c r="U203" i="16"/>
  <c r="U204" i="16"/>
  <c r="Q155" i="16"/>
  <c r="Q171" i="16"/>
  <c r="Q187" i="16"/>
  <c r="Q200" i="16"/>
  <c r="Q199" i="16"/>
  <c r="M196" i="16"/>
  <c r="M163" i="16"/>
  <c r="M179" i="16"/>
  <c r="M195" i="16"/>
  <c r="M203" i="16"/>
  <c r="M204" i="16"/>
  <c r="I163" i="16"/>
  <c r="I179" i="16"/>
  <c r="I195" i="16"/>
  <c r="I200" i="16"/>
  <c r="E155" i="16"/>
  <c r="E171" i="16"/>
  <c r="E173" i="16"/>
  <c r="E189" i="16"/>
  <c r="X203" i="16"/>
  <c r="X194" i="16"/>
  <c r="T193" i="16"/>
  <c r="Y191" i="16"/>
  <c r="P178" i="16"/>
  <c r="X162" i="16"/>
  <c r="BX214" i="16"/>
  <c r="BP206" i="16"/>
  <c r="BP214" i="16"/>
  <c r="BL203" i="16"/>
  <c r="BL210" i="16"/>
  <c r="BH206" i="16"/>
  <c r="BH207" i="16"/>
  <c r="BD210" i="16"/>
  <c r="AZ199" i="16"/>
  <c r="AR182" i="16"/>
  <c r="Z212" i="16"/>
  <c r="AH197" i="16"/>
  <c r="F199" i="16"/>
  <c r="L205" i="16"/>
  <c r="D197" i="16"/>
  <c r="H201" i="16"/>
  <c r="P209" i="16"/>
  <c r="AL192" i="16"/>
  <c r="V192" i="16"/>
  <c r="F192" i="16"/>
  <c r="AT184" i="16"/>
  <c r="AD184" i="16"/>
  <c r="N184" i="16"/>
  <c r="R196" i="16"/>
  <c r="E183" i="16"/>
  <c r="P194" i="16"/>
  <c r="AE209" i="16"/>
  <c r="X202" i="16"/>
  <c r="D182" i="16"/>
  <c r="H186" i="16"/>
  <c r="L190" i="16"/>
  <c r="T198" i="16"/>
  <c r="Z204" i="16"/>
  <c r="AB206" i="16"/>
  <c r="AF210" i="16"/>
  <c r="AL176" i="16"/>
  <c r="V176" i="16"/>
  <c r="F176" i="16"/>
  <c r="AD168" i="16"/>
  <c r="N168" i="16"/>
  <c r="U183" i="16"/>
  <c r="AH196" i="16"/>
  <c r="AQ205" i="16"/>
  <c r="AF194" i="16"/>
  <c r="E167" i="16"/>
  <c r="AA189" i="16"/>
  <c r="AI197" i="16"/>
  <c r="AJ198" i="16"/>
  <c r="AM201" i="16"/>
  <c r="AU209" i="16"/>
  <c r="M175" i="16"/>
  <c r="D166" i="16"/>
  <c r="AB190" i="16"/>
  <c r="AR206" i="16"/>
  <c r="X186" i="16"/>
  <c r="AP204" i="16"/>
  <c r="AE193" i="16"/>
  <c r="L174" i="16"/>
  <c r="T182" i="16"/>
  <c r="AN202" i="16"/>
  <c r="V160" i="16"/>
  <c r="F160" i="16"/>
  <c r="N152" i="16"/>
  <c r="AX196" i="16"/>
  <c r="AK183" i="16"/>
  <c r="E151" i="16"/>
  <c r="AV194" i="16"/>
  <c r="P162" i="16"/>
  <c r="H154" i="16"/>
  <c r="U167" i="16"/>
  <c r="AA173" i="16"/>
  <c r="AU193" i="16"/>
  <c r="AJ182" i="16"/>
  <c r="BF204" i="16"/>
  <c r="AQ189" i="16"/>
  <c r="AQ214" i="16" s="1"/>
  <c r="BC201" i="16"/>
  <c r="D150" i="16"/>
  <c r="AB174" i="16"/>
  <c r="AN186" i="16"/>
  <c r="AN214" i="16" s="1"/>
  <c r="AE177" i="16"/>
  <c r="AC175" i="16"/>
  <c r="BG205" i="16"/>
  <c r="L158" i="16"/>
  <c r="T166" i="16"/>
  <c r="AI181" i="16"/>
  <c r="AM185" i="16"/>
  <c r="AY197" i="16"/>
  <c r="BK209" i="16"/>
  <c r="F144" i="16"/>
  <c r="BF197" i="16"/>
  <c r="BF214" i="16" s="1"/>
  <c r="BB201" i="16"/>
  <c r="AX205" i="16"/>
  <c r="AT209" i="16"/>
  <c r="F210" i="16"/>
  <c r="F211" i="16"/>
  <c r="J207" i="16"/>
  <c r="L209" i="16"/>
  <c r="D201" i="16"/>
  <c r="H205" i="16"/>
  <c r="L206" i="16"/>
  <c r="D198" i="16"/>
  <c r="H202" i="16"/>
  <c r="J204" i="16"/>
  <c r="P210" i="16"/>
  <c r="D200" i="16"/>
  <c r="L208" i="16"/>
  <c r="H204" i="16"/>
  <c r="P212" i="16"/>
  <c r="B233" i="16"/>
  <c r="A232" i="16"/>
  <c r="BF286" i="16"/>
  <c r="P208" i="16"/>
  <c r="H200" i="16"/>
  <c r="L204" i="16"/>
  <c r="D196" i="16"/>
  <c r="T212" i="16"/>
  <c r="BB193" i="16"/>
  <c r="AL193" i="16"/>
  <c r="V193" i="16"/>
  <c r="F193" i="16"/>
  <c r="AT185" i="16"/>
  <c r="AD185" i="16"/>
  <c r="N185" i="16"/>
  <c r="F182" i="16"/>
  <c r="N190" i="16"/>
  <c r="AF208" i="16"/>
  <c r="AA203" i="16"/>
  <c r="AE207" i="16"/>
  <c r="P192" i="16"/>
  <c r="AB204" i="16"/>
  <c r="H184" i="16"/>
  <c r="AJ212" i="16"/>
  <c r="L188" i="16"/>
  <c r="AI211" i="16"/>
  <c r="D180" i="16"/>
  <c r="T196" i="16"/>
  <c r="X200" i="16"/>
  <c r="AL177" i="16"/>
  <c r="V177" i="16"/>
  <c r="F177" i="16"/>
  <c r="AD169" i="16"/>
  <c r="N169" i="16"/>
  <c r="N174" i="16"/>
  <c r="V182" i="16"/>
  <c r="AD190" i="16"/>
  <c r="AI195" i="16"/>
  <c r="F166" i="16"/>
  <c r="P176" i="16"/>
  <c r="T180" i="16"/>
  <c r="AM199" i="16"/>
  <c r="AQ203" i="16"/>
  <c r="AU207" i="16"/>
  <c r="AY211" i="16"/>
  <c r="H168" i="16"/>
  <c r="AB188" i="16"/>
  <c r="AJ196" i="16"/>
  <c r="AN200" i="16"/>
  <c r="L172" i="16"/>
  <c r="AF192" i="16"/>
  <c r="AR204" i="16"/>
  <c r="AE191" i="16"/>
  <c r="D164" i="16"/>
  <c r="X184" i="16"/>
  <c r="V161" i="16"/>
  <c r="F161" i="16"/>
  <c r="AX212" i="16"/>
  <c r="H207" i="16"/>
  <c r="D203" i="16"/>
  <c r="J199" i="16"/>
  <c r="V197" i="16"/>
  <c r="V212" i="16"/>
  <c r="D194" i="16"/>
  <c r="L202" i="16"/>
  <c r="H198" i="16"/>
  <c r="P206" i="16"/>
  <c r="T210" i="16"/>
  <c r="Z191" i="16"/>
  <c r="J191" i="16"/>
  <c r="AD212" i="16"/>
  <c r="D186" i="16"/>
  <c r="P198" i="16"/>
  <c r="T202" i="16"/>
  <c r="I191" i="16"/>
  <c r="AB210" i="16"/>
  <c r="AA209" i="16"/>
  <c r="H190" i="16"/>
  <c r="X206" i="16"/>
  <c r="R183" i="16"/>
  <c r="Q191" i="16"/>
  <c r="AI209" i="16"/>
  <c r="P190" i="16"/>
  <c r="AB202" i="16"/>
  <c r="AF206" i="16"/>
  <c r="AL212" i="16"/>
  <c r="AA201" i="16"/>
  <c r="H182" i="16"/>
  <c r="X198" i="16"/>
  <c r="AJ210" i="16"/>
  <c r="AE205" i="16"/>
  <c r="T194" i="16"/>
  <c r="J175" i="16"/>
  <c r="AT212" i="16"/>
  <c r="AT214" i="16" s="1"/>
  <c r="T186" i="16"/>
  <c r="I175" i="16"/>
  <c r="AA193" i="16"/>
  <c r="AQ209" i="16"/>
  <c r="Q183" i="16"/>
  <c r="AN206" i="16"/>
  <c r="AE197" i="16"/>
  <c r="AI201" i="16"/>
  <c r="P182" i="16"/>
  <c r="X190" i="16"/>
  <c r="AF198" i="16"/>
  <c r="AM205" i="16"/>
  <c r="L178" i="16"/>
  <c r="H174" i="16"/>
  <c r="AJ202" i="16"/>
  <c r="AD214" i="16"/>
  <c r="Q175" i="16"/>
  <c r="AG191" i="16"/>
  <c r="L170" i="16"/>
  <c r="BB212" i="16"/>
  <c r="AE189" i="16"/>
  <c r="AU205" i="16"/>
  <c r="P174" i="16"/>
  <c r="X182" i="16"/>
  <c r="AJ194" i="16"/>
  <c r="D162" i="16"/>
  <c r="H166" i="16"/>
  <c r="AF190" i="16"/>
  <c r="AA185" i="16"/>
  <c r="AI193" i="16"/>
  <c r="AM197" i="16"/>
  <c r="AQ201" i="16"/>
  <c r="AY209" i="16"/>
  <c r="I167" i="16"/>
  <c r="AR202" i="16"/>
  <c r="AN198" i="16"/>
  <c r="BJ212" i="16"/>
  <c r="I159" i="16"/>
  <c r="AJ186" i="16"/>
  <c r="Y175" i="16"/>
  <c r="AA177" i="16"/>
  <c r="AI185" i="16"/>
  <c r="AU197" i="16"/>
  <c r="AY201" i="16"/>
  <c r="BG209" i="16"/>
  <c r="AB178" i="16"/>
  <c r="AN190" i="16"/>
  <c r="AO191" i="16"/>
  <c r="AQ193" i="16"/>
  <c r="AE181" i="16"/>
  <c r="AM189" i="16"/>
  <c r="AG183" i="16"/>
  <c r="P166" i="16"/>
  <c r="X174" i="16"/>
  <c r="BC205" i="16"/>
  <c r="H158" i="16"/>
  <c r="AF182" i="16"/>
  <c r="AV195" i="16"/>
  <c r="AB194" i="16"/>
  <c r="AS191" i="16"/>
  <c r="P186" i="16"/>
  <c r="U175" i="16"/>
  <c r="H170" i="16"/>
  <c r="L162" i="16"/>
  <c r="D154" i="16"/>
  <c r="BE196" i="16"/>
  <c r="BE203" i="16"/>
  <c r="BE204" i="16"/>
  <c r="BA192" i="16"/>
  <c r="BA210" i="16"/>
  <c r="BA208" i="16"/>
  <c r="BA207" i="16"/>
  <c r="AW187" i="16"/>
  <c r="AW200" i="16"/>
  <c r="AW199" i="16"/>
  <c r="AS196" i="16"/>
  <c r="AS211" i="16"/>
  <c r="AS212" i="16"/>
  <c r="AO192" i="16"/>
  <c r="AO211" i="16"/>
  <c r="AO206" i="16"/>
  <c r="AO212" i="16"/>
  <c r="AK184" i="16"/>
  <c r="AK202" i="16"/>
  <c r="AK200" i="16"/>
  <c r="AK197" i="16"/>
  <c r="AK199" i="16"/>
  <c r="AG179" i="16"/>
  <c r="AG195" i="16"/>
  <c r="AG196" i="16"/>
  <c r="AG208" i="16"/>
  <c r="AG207" i="16"/>
  <c r="AC179" i="16"/>
  <c r="AC195" i="16"/>
  <c r="AC189" i="16"/>
  <c r="AC203" i="16"/>
  <c r="AC204" i="16"/>
  <c r="Y184" i="16"/>
  <c r="Y201" i="16"/>
  <c r="Y190" i="16"/>
  <c r="Y203" i="16"/>
  <c r="Y198" i="16"/>
  <c r="Y204" i="16"/>
  <c r="U178" i="16"/>
  <c r="U194" i="16"/>
  <c r="U160" i="16"/>
  <c r="U176" i="16"/>
  <c r="U192" i="16"/>
  <c r="U208" i="16"/>
  <c r="U205" i="16"/>
  <c r="U207" i="16"/>
  <c r="Q177" i="16"/>
  <c r="Q193" i="16"/>
  <c r="Q176" i="16"/>
  <c r="Q192" i="16"/>
  <c r="Q174" i="16"/>
  <c r="Q190" i="16"/>
  <c r="Q203" i="16"/>
  <c r="Q198" i="16"/>
  <c r="Q204" i="16"/>
  <c r="M170" i="16"/>
  <c r="M186" i="16"/>
  <c r="M210" i="16"/>
  <c r="M168" i="16"/>
  <c r="M184" i="16"/>
  <c r="M209" i="16"/>
  <c r="M208" i="16"/>
  <c r="M205" i="16"/>
  <c r="M207" i="16"/>
  <c r="I169" i="16"/>
  <c r="I185" i="16"/>
  <c r="I209" i="16"/>
  <c r="I168" i="16"/>
  <c r="I184" i="16"/>
  <c r="I201" i="16"/>
  <c r="I174" i="16"/>
  <c r="I190" i="16"/>
  <c r="I203" i="16"/>
  <c r="I198" i="16"/>
  <c r="I204" i="16"/>
  <c r="E162" i="16"/>
  <c r="E178" i="16"/>
  <c r="E194" i="16"/>
  <c r="E160" i="16"/>
  <c r="E176" i="16"/>
  <c r="E192" i="16"/>
  <c r="E208" i="16"/>
  <c r="E205" i="16"/>
  <c r="E207" i="16"/>
  <c r="AN28" i="16"/>
  <c r="O28" i="16" s="1"/>
  <c r="C24" i="16"/>
  <c r="D28" i="16"/>
  <c r="L211" i="16"/>
  <c r="AA195" i="16"/>
  <c r="H194" i="16"/>
  <c r="D193" i="16"/>
  <c r="AB186" i="16"/>
  <c r="D170" i="16"/>
  <c r="H162" i="16"/>
  <c r="P154" i="16"/>
  <c r="BH210" i="16"/>
  <c r="AZ190" i="16"/>
  <c r="AZ191" i="16"/>
  <c r="AZ214" i="16" s="1"/>
  <c r="AZ202" i="16"/>
  <c r="AV187" i="16"/>
  <c r="AV198" i="16"/>
  <c r="AV199" i="16"/>
  <c r="AR195" i="16"/>
  <c r="AR183" i="16"/>
  <c r="AR199" i="16"/>
  <c r="BS214" i="16"/>
  <c r="AY214" i="16"/>
  <c r="O211" i="16"/>
  <c r="O208" i="16"/>
  <c r="O203" i="16"/>
  <c r="O200" i="16"/>
  <c r="O210" i="16"/>
  <c r="O209" i="16"/>
  <c r="O202" i="16"/>
  <c r="O201" i="16"/>
  <c r="O212" i="16"/>
  <c r="O207" i="16"/>
  <c r="O204" i="16"/>
  <c r="O199" i="16"/>
  <c r="O196" i="16"/>
  <c r="O206" i="16"/>
  <c r="O194" i="16"/>
  <c r="O193" i="16"/>
  <c r="O186" i="16"/>
  <c r="O185" i="16"/>
  <c r="O178" i="16"/>
  <c r="O177" i="16"/>
  <c r="O170" i="16"/>
  <c r="O169" i="16"/>
  <c r="O162" i="16"/>
  <c r="O161" i="16"/>
  <c r="O154" i="16"/>
  <c r="O153" i="16"/>
  <c r="O198" i="16"/>
  <c r="O197" i="16"/>
  <c r="O191" i="16"/>
  <c r="O188" i="16"/>
  <c r="O183" i="16"/>
  <c r="O180" i="16"/>
  <c r="O175" i="16"/>
  <c r="O172" i="16"/>
  <c r="O167" i="16"/>
  <c r="O164" i="16"/>
  <c r="O159" i="16"/>
  <c r="O156" i="16"/>
  <c r="O205" i="16"/>
  <c r="O190" i="16"/>
  <c r="O189" i="16"/>
  <c r="O182" i="16"/>
  <c r="O181" i="16"/>
  <c r="O174" i="16"/>
  <c r="O173" i="16"/>
  <c r="O166" i="16"/>
  <c r="O165" i="16"/>
  <c r="O158" i="16"/>
  <c r="O157" i="16"/>
  <c r="O150" i="16"/>
  <c r="O149" i="16"/>
  <c r="O195" i="16"/>
  <c r="O168" i="16"/>
  <c r="O163" i="16"/>
  <c r="O151" i="16"/>
  <c r="O192" i="16"/>
  <c r="O171" i="16"/>
  <c r="O160" i="16"/>
  <c r="O184" i="16"/>
  <c r="O179" i="16"/>
  <c r="O187" i="16"/>
  <c r="O152" i="16"/>
  <c r="O176" i="16"/>
  <c r="O155" i="16"/>
  <c r="S248" i="16"/>
  <c r="S247" i="16"/>
  <c r="S246" i="16"/>
  <c r="S245" i="16"/>
  <c r="K240" i="16"/>
  <c r="K239" i="16"/>
  <c r="K237" i="16"/>
  <c r="K238" i="16"/>
  <c r="C232" i="16"/>
  <c r="C231" i="16"/>
  <c r="CA231" i="16" s="1"/>
  <c r="G30" i="16" s="1"/>
  <c r="CA227" i="16"/>
  <c r="C230" i="16"/>
  <c r="C229" i="16"/>
  <c r="AI30" i="16"/>
  <c r="A31" i="16"/>
  <c r="K211" i="16"/>
  <c r="K208" i="16"/>
  <c r="K203" i="16"/>
  <c r="K200" i="16"/>
  <c r="K210" i="16"/>
  <c r="K209" i="16"/>
  <c r="K202" i="16"/>
  <c r="K201" i="16"/>
  <c r="K212" i="16"/>
  <c r="K207" i="16"/>
  <c r="K204" i="16"/>
  <c r="K199" i="16"/>
  <c r="K196" i="16"/>
  <c r="K194" i="16"/>
  <c r="K193" i="16"/>
  <c r="K186" i="16"/>
  <c r="K185" i="16"/>
  <c r="K178" i="16"/>
  <c r="K177" i="16"/>
  <c r="K170" i="16"/>
  <c r="K169" i="16"/>
  <c r="K162" i="16"/>
  <c r="K161" i="16"/>
  <c r="K154" i="16"/>
  <c r="K153" i="16"/>
  <c r="K146" i="16"/>
  <c r="K145" i="16"/>
  <c r="K206" i="16"/>
  <c r="K191" i="16"/>
  <c r="K188" i="16"/>
  <c r="K183" i="16"/>
  <c r="K180" i="16"/>
  <c r="K175" i="16"/>
  <c r="K172" i="16"/>
  <c r="K167" i="16"/>
  <c r="K164" i="16"/>
  <c r="K159" i="16"/>
  <c r="K156" i="16"/>
  <c r="K198" i="16"/>
  <c r="K190" i="16"/>
  <c r="K189" i="16"/>
  <c r="K182" i="16"/>
  <c r="K181" i="16"/>
  <c r="K174" i="16"/>
  <c r="K173" i="16"/>
  <c r="K166" i="16"/>
  <c r="K165" i="16"/>
  <c r="K158" i="16"/>
  <c r="K157" i="16"/>
  <c r="K150" i="16"/>
  <c r="K149" i="16"/>
  <c r="K187" i="16"/>
  <c r="K176" i="16"/>
  <c r="K155" i="16"/>
  <c r="K205" i="16"/>
  <c r="K197" i="16"/>
  <c r="K195" i="16"/>
  <c r="K168" i="16"/>
  <c r="K163" i="16"/>
  <c r="K152" i="16"/>
  <c r="K147" i="16"/>
  <c r="K192" i="16"/>
  <c r="K171" i="16"/>
  <c r="K160" i="16"/>
  <c r="K151" i="16"/>
  <c r="K148" i="16"/>
  <c r="K184" i="16"/>
  <c r="K179" i="16"/>
  <c r="S341" i="16"/>
  <c r="S340" i="16"/>
  <c r="S339" i="16"/>
  <c r="K333" i="16"/>
  <c r="K332" i="16"/>
  <c r="K331" i="16"/>
  <c r="C325" i="16"/>
  <c r="CA325" i="16" s="1"/>
  <c r="J30" i="16" s="1"/>
  <c r="CA321" i="16"/>
  <c r="C324" i="16"/>
  <c r="CA324" i="16" s="1"/>
  <c r="J29" i="16" s="1"/>
  <c r="C323" i="16"/>
  <c r="BG214" i="16"/>
  <c r="W211" i="16"/>
  <c r="W208" i="16"/>
  <c r="W203" i="16"/>
  <c r="W200" i="16"/>
  <c r="W210" i="16"/>
  <c r="W209" i="16"/>
  <c r="W202" i="16"/>
  <c r="W201" i="16"/>
  <c r="W212" i="16"/>
  <c r="W207" i="16"/>
  <c r="W204" i="16"/>
  <c r="W199" i="16"/>
  <c r="W196" i="16"/>
  <c r="W205" i="16"/>
  <c r="W194" i="16"/>
  <c r="W193" i="16"/>
  <c r="W186" i="16"/>
  <c r="W185" i="16"/>
  <c r="W178" i="16"/>
  <c r="W177" i="16"/>
  <c r="W170" i="16"/>
  <c r="W169" i="16"/>
  <c r="W162" i="16"/>
  <c r="W161" i="16"/>
  <c r="W197" i="16"/>
  <c r="W191" i="16"/>
  <c r="W188" i="16"/>
  <c r="W183" i="16"/>
  <c r="W180" i="16"/>
  <c r="W175" i="16"/>
  <c r="W172" i="16"/>
  <c r="W167" i="16"/>
  <c r="W164" i="16"/>
  <c r="W159" i="16"/>
  <c r="W206" i="16"/>
  <c r="W190" i="16"/>
  <c r="W189" i="16"/>
  <c r="W182" i="16"/>
  <c r="W181" i="16"/>
  <c r="W174" i="16"/>
  <c r="W173" i="16"/>
  <c r="W166" i="16"/>
  <c r="W165" i="16"/>
  <c r="W158" i="16"/>
  <c r="W157" i="16"/>
  <c r="W184" i="16"/>
  <c r="W179" i="16"/>
  <c r="W187" i="16"/>
  <c r="W176" i="16"/>
  <c r="W198" i="16"/>
  <c r="W195" i="16"/>
  <c r="W168" i="16"/>
  <c r="W163" i="16"/>
  <c r="W192" i="16"/>
  <c r="W171" i="16"/>
  <c r="W160" i="16"/>
  <c r="G211" i="16"/>
  <c r="G208" i="16"/>
  <c r="G203" i="16"/>
  <c r="G200" i="16"/>
  <c r="G210" i="16"/>
  <c r="G209" i="16"/>
  <c r="G202" i="16"/>
  <c r="G201" i="16"/>
  <c r="G212" i="16"/>
  <c r="G207" i="16"/>
  <c r="G204" i="16"/>
  <c r="G199" i="16"/>
  <c r="G196" i="16"/>
  <c r="G205" i="16"/>
  <c r="G194" i="16"/>
  <c r="G193" i="16"/>
  <c r="G186" i="16"/>
  <c r="G185" i="16"/>
  <c r="G178" i="16"/>
  <c r="G177" i="16"/>
  <c r="G170" i="16"/>
  <c r="G169" i="16"/>
  <c r="G162" i="16"/>
  <c r="G161" i="16"/>
  <c r="G154" i="16"/>
  <c r="G153" i="16"/>
  <c r="G146" i="16"/>
  <c r="G145" i="16"/>
  <c r="G197" i="16"/>
  <c r="G191" i="16"/>
  <c r="G188" i="16"/>
  <c r="G183" i="16"/>
  <c r="G180" i="16"/>
  <c r="G175" i="16"/>
  <c r="G172" i="16"/>
  <c r="G167" i="16"/>
  <c r="G164" i="16"/>
  <c r="G159" i="16"/>
  <c r="G156" i="16"/>
  <c r="G206" i="16"/>
  <c r="G190" i="16"/>
  <c r="G189" i="16"/>
  <c r="G182" i="16"/>
  <c r="G181" i="16"/>
  <c r="G174" i="16"/>
  <c r="G173" i="16"/>
  <c r="G166" i="16"/>
  <c r="G165" i="16"/>
  <c r="G158" i="16"/>
  <c r="G157" i="16"/>
  <c r="G150" i="16"/>
  <c r="G149" i="16"/>
  <c r="G184" i="16"/>
  <c r="G179" i="16"/>
  <c r="G151" i="16"/>
  <c r="G148" i="16"/>
  <c r="G144" i="16"/>
  <c r="G141" i="16"/>
  <c r="G187" i="16"/>
  <c r="G176" i="16"/>
  <c r="G155" i="16"/>
  <c r="G195" i="16"/>
  <c r="G168" i="16"/>
  <c r="G163" i="16"/>
  <c r="G142" i="16"/>
  <c r="G198" i="16"/>
  <c r="G192" i="16"/>
  <c r="G160" i="16"/>
  <c r="G171" i="16"/>
  <c r="G152" i="16"/>
  <c r="G147" i="16"/>
  <c r="G143" i="16"/>
  <c r="W251" i="16"/>
  <c r="W250" i="16"/>
  <c r="W249" i="16"/>
  <c r="W252" i="16"/>
  <c r="O243" i="16"/>
  <c r="O242" i="16"/>
  <c r="O241" i="16"/>
  <c r="O244" i="16"/>
  <c r="G235" i="16"/>
  <c r="G234" i="16"/>
  <c r="G233" i="16"/>
  <c r="G236" i="16"/>
  <c r="BO214" i="16"/>
  <c r="AA214" i="16"/>
  <c r="S211" i="16"/>
  <c r="S208" i="16"/>
  <c r="S203" i="16"/>
  <c r="S200" i="16"/>
  <c r="S210" i="16"/>
  <c r="S209" i="16"/>
  <c r="S202" i="16"/>
  <c r="S201" i="16"/>
  <c r="S212" i="16"/>
  <c r="S207" i="16"/>
  <c r="S204" i="16"/>
  <c r="S199" i="16"/>
  <c r="S196" i="16"/>
  <c r="S198" i="16"/>
  <c r="S194" i="16"/>
  <c r="S193" i="16"/>
  <c r="S186" i="16"/>
  <c r="S185" i="16"/>
  <c r="S178" i="16"/>
  <c r="S177" i="16"/>
  <c r="S170" i="16"/>
  <c r="S169" i="16"/>
  <c r="S162" i="16"/>
  <c r="S161" i="16"/>
  <c r="S154" i="16"/>
  <c r="S153" i="16"/>
  <c r="S205" i="16"/>
  <c r="S191" i="16"/>
  <c r="S188" i="16"/>
  <c r="S183" i="16"/>
  <c r="S180" i="16"/>
  <c r="S175" i="16"/>
  <c r="S172" i="16"/>
  <c r="S167" i="16"/>
  <c r="S164" i="16"/>
  <c r="S159" i="16"/>
  <c r="S156" i="16"/>
  <c r="S190" i="16"/>
  <c r="S189" i="16"/>
  <c r="S182" i="16"/>
  <c r="S181" i="16"/>
  <c r="S174" i="16"/>
  <c r="S173" i="16"/>
  <c r="S166" i="16"/>
  <c r="S165" i="16"/>
  <c r="S158" i="16"/>
  <c r="S157" i="16"/>
  <c r="S206" i="16"/>
  <c r="S197" i="16"/>
  <c r="S192" i="16"/>
  <c r="S171" i="16"/>
  <c r="S160" i="16"/>
  <c r="S184" i="16"/>
  <c r="S179" i="16"/>
  <c r="S187" i="16"/>
  <c r="S176" i="16"/>
  <c r="S155" i="16"/>
  <c r="S195" i="16"/>
  <c r="S168" i="16"/>
  <c r="S163" i="16"/>
  <c r="C211" i="16"/>
  <c r="C208" i="16"/>
  <c r="C203" i="16"/>
  <c r="C200" i="16"/>
  <c r="C210" i="16"/>
  <c r="C209" i="16"/>
  <c r="C202" i="16"/>
  <c r="C201" i="16"/>
  <c r="C212" i="16"/>
  <c r="C207" i="16"/>
  <c r="C204" i="16"/>
  <c r="C199" i="16"/>
  <c r="C196" i="16"/>
  <c r="C198" i="16"/>
  <c r="C194" i="16"/>
  <c r="C193" i="16"/>
  <c r="C186" i="16"/>
  <c r="C185" i="16"/>
  <c r="C178" i="16"/>
  <c r="C177" i="16"/>
  <c r="C170" i="16"/>
  <c r="C169" i="16"/>
  <c r="C162" i="16"/>
  <c r="C161" i="16"/>
  <c r="C154" i="16"/>
  <c r="C153" i="16"/>
  <c r="C146" i="16"/>
  <c r="C145" i="16"/>
  <c r="C138" i="16"/>
  <c r="C137" i="16"/>
  <c r="C205" i="16"/>
  <c r="C191" i="16"/>
  <c r="C188" i="16"/>
  <c r="C183" i="16"/>
  <c r="C180" i="16"/>
  <c r="C175" i="16"/>
  <c r="C172" i="16"/>
  <c r="C167" i="16"/>
  <c r="C164" i="16"/>
  <c r="C159" i="16"/>
  <c r="C156" i="16"/>
  <c r="C190" i="16"/>
  <c r="C189" i="16"/>
  <c r="C182" i="16"/>
  <c r="C181" i="16"/>
  <c r="C174" i="16"/>
  <c r="C173" i="16"/>
  <c r="C166" i="16"/>
  <c r="C165" i="16"/>
  <c r="C158" i="16"/>
  <c r="C157" i="16"/>
  <c r="C150" i="16"/>
  <c r="C149" i="16"/>
  <c r="C192" i="16"/>
  <c r="C171" i="16"/>
  <c r="C160" i="16"/>
  <c r="C140" i="16"/>
  <c r="C206" i="16"/>
  <c r="C184" i="16"/>
  <c r="C179" i="16"/>
  <c r="C152" i="16"/>
  <c r="C147" i="16"/>
  <c r="C142" i="16"/>
  <c r="C139" i="16"/>
  <c r="C197" i="16"/>
  <c r="C187" i="16"/>
  <c r="C176" i="16"/>
  <c r="C155" i="16"/>
  <c r="C151" i="16"/>
  <c r="C148" i="16"/>
  <c r="C143" i="16"/>
  <c r="CA135" i="16"/>
  <c r="C195" i="16"/>
  <c r="C144" i="16"/>
  <c r="C141" i="16"/>
  <c r="C168" i="16"/>
  <c r="C163" i="16"/>
  <c r="W344" i="16"/>
  <c r="W343" i="16"/>
  <c r="W345" i="16"/>
  <c r="O336" i="16"/>
  <c r="O335" i="16"/>
  <c r="O337" i="16"/>
  <c r="G328" i="16"/>
  <c r="G327" i="16"/>
  <c r="G329" i="16"/>
  <c r="V16" i="16"/>
  <c r="D3" i="16"/>
  <c r="L9" i="16" s="1"/>
  <c r="AG19" i="16"/>
  <c r="AA180" i="10"/>
  <c r="J163" i="10"/>
  <c r="D157" i="10"/>
  <c r="AH187" i="10"/>
  <c r="I162" i="10"/>
  <c r="AG186" i="10"/>
  <c r="Z179" i="10"/>
  <c r="H161" i="10"/>
  <c r="AN193" i="10"/>
  <c r="AR197" i="10"/>
  <c r="P169" i="10"/>
  <c r="R171" i="10"/>
  <c r="AC182" i="10"/>
  <c r="AK190" i="10"/>
  <c r="AO194" i="10"/>
  <c r="AW202" i="10"/>
  <c r="M166" i="10"/>
  <c r="U174" i="10"/>
  <c r="BA206" i="10"/>
  <c r="Q170" i="10"/>
  <c r="N167" i="10"/>
  <c r="V175" i="10"/>
  <c r="AL191" i="10"/>
  <c r="AY204" i="10"/>
  <c r="T173" i="10"/>
  <c r="AX203" i="10"/>
  <c r="BG212" i="10"/>
  <c r="AZ205" i="10"/>
  <c r="AS198" i="10"/>
  <c r="AT199" i="10"/>
  <c r="BB207" i="10"/>
  <c r="AM192" i="10"/>
  <c r="AQ196" i="10"/>
  <c r="X177" i="10"/>
  <c r="AB181" i="10"/>
  <c r="F159" i="10"/>
  <c r="L165" i="10"/>
  <c r="X250" i="10"/>
  <c r="BY303" i="10"/>
  <c r="BY306" i="10" s="1"/>
  <c r="V248" i="10"/>
  <c r="BS297" i="10"/>
  <c r="AI261" i="10"/>
  <c r="H159" i="10"/>
  <c r="Z177" i="10"/>
  <c r="V173" i="10"/>
  <c r="J161" i="10"/>
  <c r="AF183" i="10"/>
  <c r="R169" i="10"/>
  <c r="AK188" i="10"/>
  <c r="AO192" i="10"/>
  <c r="AS196" i="10"/>
  <c r="AV199" i="10"/>
  <c r="Q168" i="10"/>
  <c r="I160" i="10"/>
  <c r="AD181" i="10"/>
  <c r="AL189" i="10"/>
  <c r="AX201" i="10"/>
  <c r="AN191" i="10"/>
  <c r="BC206" i="10"/>
  <c r="BG210" i="10"/>
  <c r="F157" i="10"/>
  <c r="AQ194" i="10"/>
  <c r="T171" i="10"/>
  <c r="D155" i="10"/>
  <c r="AA178" i="10"/>
  <c r="AI186" i="10"/>
  <c r="Y176" i="10"/>
  <c r="BA204" i="10"/>
  <c r="M164" i="10"/>
  <c r="BB205" i="10"/>
  <c r="BF209" i="10"/>
  <c r="X175" i="10"/>
  <c r="AM190" i="10"/>
  <c r="AB179" i="10"/>
  <c r="AC180" i="10"/>
  <c r="AG184" i="10"/>
  <c r="BI212" i="10"/>
  <c r="E156" i="10"/>
  <c r="U172" i="10"/>
  <c r="AY202" i="10"/>
  <c r="AH185" i="10"/>
  <c r="AP193" i="10"/>
  <c r="N165" i="10"/>
  <c r="L163" i="10"/>
  <c r="AJ187" i="10"/>
  <c r="AZ203" i="10"/>
  <c r="P167" i="10"/>
  <c r="BD207" i="10"/>
  <c r="BH211" i="10"/>
  <c r="AE182" i="10"/>
  <c r="AP195" i="10"/>
  <c r="BE199" i="10"/>
  <c r="Y178" i="10"/>
  <c r="AW275" i="10"/>
  <c r="AR270" i="10"/>
  <c r="Q243" i="10"/>
  <c r="L238" i="10"/>
  <c r="AZ278" i="10"/>
  <c r="AO267" i="10"/>
  <c r="T246" i="10"/>
  <c r="I235" i="10"/>
  <c r="BQ295" i="10"/>
  <c r="BF284" i="10"/>
  <c r="AG259" i="10"/>
  <c r="AB254" i="10"/>
  <c r="AJ262" i="10"/>
  <c r="BE283" i="10"/>
  <c r="Y251" i="10"/>
  <c r="D230" i="10"/>
  <c r="AM265" i="10"/>
  <c r="BG285" i="10"/>
  <c r="BP294" i="10"/>
  <c r="AD256" i="10"/>
  <c r="BU299" i="10"/>
  <c r="E231" i="10"/>
  <c r="M239" i="10"/>
  <c r="U247" i="10"/>
  <c r="AC255" i="10"/>
  <c r="AK263" i="10"/>
  <c r="AS271" i="10"/>
  <c r="BT298" i="10"/>
  <c r="BV300" i="10"/>
  <c r="AP268" i="10"/>
  <c r="BX302" i="10"/>
  <c r="F232" i="10"/>
  <c r="AL264" i="10"/>
  <c r="BD282" i="10"/>
  <c r="BN292" i="10"/>
  <c r="J236" i="10"/>
  <c r="AH260" i="10"/>
  <c r="BL290" i="10"/>
  <c r="BZ304" i="10"/>
  <c r="BZ306" i="10" s="1"/>
  <c r="AE257" i="10"/>
  <c r="AU273" i="10"/>
  <c r="BC281" i="10"/>
  <c r="BK289" i="10"/>
  <c r="BO293" i="10"/>
  <c r="BH286" i="10"/>
  <c r="N240" i="10"/>
  <c r="AT272" i="10"/>
  <c r="BB280" i="10"/>
  <c r="BA279" i="10"/>
  <c r="BR296" i="10"/>
  <c r="Z252" i="10"/>
  <c r="BI287" i="10"/>
  <c r="BW301" i="10"/>
  <c r="E158" i="10"/>
  <c r="A325" i="10"/>
  <c r="K333" i="10" s="1"/>
  <c r="B326" i="10"/>
  <c r="AT366" i="10"/>
  <c r="AD350" i="10"/>
  <c r="AX276" i="10"/>
  <c r="R244" i="10"/>
  <c r="BJ288" i="10"/>
  <c r="AV274" i="10"/>
  <c r="AN266" i="10"/>
  <c r="AY277" i="10"/>
  <c r="AF174" i="10"/>
  <c r="X166" i="10"/>
  <c r="Z168" i="10"/>
  <c r="AQ185" i="10"/>
  <c r="P158" i="10"/>
  <c r="H150" i="10"/>
  <c r="AC171" i="10"/>
  <c r="AW191" i="10"/>
  <c r="BI203" i="10"/>
  <c r="V164" i="10"/>
  <c r="AL180" i="10"/>
  <c r="J152" i="10"/>
  <c r="R160" i="10"/>
  <c r="BF200" i="10"/>
  <c r="AM181" i="10"/>
  <c r="L154" i="10"/>
  <c r="AX192" i="10"/>
  <c r="BG201" i="10"/>
  <c r="BD198" i="10"/>
  <c r="F148" i="10"/>
  <c r="AH176" i="10"/>
  <c r="M155" i="10"/>
  <c r="AT188" i="10"/>
  <c r="BB196" i="10"/>
  <c r="BJ204" i="10"/>
  <c r="BK205" i="10"/>
  <c r="T162" i="10"/>
  <c r="AR186" i="10"/>
  <c r="AV190" i="10"/>
  <c r="I151" i="10"/>
  <c r="AK179" i="10"/>
  <c r="AO183" i="10"/>
  <c r="AS187" i="10"/>
  <c r="BQ211" i="10"/>
  <c r="E147" i="10"/>
  <c r="AD172" i="10"/>
  <c r="BN208" i="10"/>
  <c r="BR212" i="10"/>
  <c r="AI177" i="10"/>
  <c r="AY193" i="10"/>
  <c r="AE173" i="10"/>
  <c r="AU189" i="10"/>
  <c r="BO209" i="10"/>
  <c r="AJ178" i="10"/>
  <c r="AZ194" i="10"/>
  <c r="AA169" i="10"/>
  <c r="AB170" i="10"/>
  <c r="AP184" i="10"/>
  <c r="AR195" i="10"/>
  <c r="AJ189" i="10"/>
  <c r="AU198" i="10"/>
  <c r="AD184" i="10"/>
  <c r="T174" i="10"/>
  <c r="D158" i="10"/>
  <c r="BA207" i="10"/>
  <c r="BE211" i="10"/>
  <c r="Y179" i="10"/>
  <c r="M167" i="10"/>
  <c r="BB208" i="10"/>
  <c r="AY205" i="10"/>
  <c r="P170" i="10"/>
  <c r="AT200" i="10"/>
  <c r="AZ206" i="10"/>
  <c r="AC183" i="10"/>
  <c r="AG187" i="10"/>
  <c r="E159" i="10"/>
  <c r="AE185" i="10"/>
  <c r="J164" i="10"/>
  <c r="R172" i="10"/>
  <c r="AH188" i="10"/>
  <c r="AP196" i="10"/>
  <c r="F160" i="10"/>
  <c r="AA181" i="10"/>
  <c r="BC209" i="10"/>
  <c r="AM193" i="10"/>
  <c r="X178" i="10"/>
  <c r="AB182" i="10"/>
  <c r="N168" i="10"/>
  <c r="AU201" i="10"/>
  <c r="AW203" i="10"/>
  <c r="Q171" i="10"/>
  <c r="Z180" i="10"/>
  <c r="BF212" i="10"/>
  <c r="V176" i="10"/>
  <c r="AQ197" i="10"/>
  <c r="H162" i="10"/>
  <c r="AF186" i="10"/>
  <c r="AJ190" i="10"/>
  <c r="AV202" i="10"/>
  <c r="BD210" i="10"/>
  <c r="AL192" i="10"/>
  <c r="AT197" i="10"/>
  <c r="AD183" i="10"/>
  <c r="M173" i="10"/>
  <c r="U175" i="10"/>
  <c r="BE210" i="10"/>
  <c r="AW200" i="10"/>
  <c r="I163" i="10"/>
  <c r="S340" i="10"/>
  <c r="S339" i="10"/>
  <c r="V20" i="10"/>
  <c r="N9" i="10" s="1"/>
  <c r="AQ269" i="10"/>
  <c r="BC208" i="10"/>
  <c r="AU200" i="10"/>
  <c r="AI188" i="10"/>
  <c r="H328" i="10"/>
  <c r="AI355" i="10"/>
  <c r="AY371" i="10"/>
  <c r="AL358" i="10"/>
  <c r="BF378" i="10"/>
  <c r="BV394" i="10"/>
  <c r="J330" i="10"/>
  <c r="BG379" i="10"/>
  <c r="BS391" i="10"/>
  <c r="AR364" i="10"/>
  <c r="BH380" i="10"/>
  <c r="BT392" i="10"/>
  <c r="R338" i="10"/>
  <c r="AX370" i="10"/>
  <c r="BN386" i="10"/>
  <c r="BR390" i="10"/>
  <c r="AP362" i="10"/>
  <c r="AH354" i="10"/>
  <c r="BB374" i="10"/>
  <c r="BZ398" i="10"/>
  <c r="BZ400" i="10" s="1"/>
  <c r="V342" i="10"/>
  <c r="Z346" i="10"/>
  <c r="AM359" i="10"/>
  <c r="BO387" i="10"/>
  <c r="I329" i="10"/>
  <c r="Q337" i="10"/>
  <c r="BD376" i="10"/>
  <c r="AV368" i="10"/>
  <c r="AB348" i="10"/>
  <c r="D324" i="10"/>
  <c r="F326" i="10"/>
  <c r="N334" i="10"/>
  <c r="AF258" i="10"/>
  <c r="BM291" i="10"/>
  <c r="N156" i="10"/>
  <c r="BL206" i="10"/>
  <c r="AV201" i="10"/>
  <c r="AN182" i="10"/>
  <c r="AF185" i="10"/>
  <c r="AI189" i="10"/>
  <c r="AE184" i="10"/>
  <c r="AX210" i="10"/>
  <c r="N174" i="10"/>
  <c r="AB188" i="10"/>
  <c r="AO201" i="10"/>
  <c r="AR204" i="10"/>
  <c r="E165" i="10"/>
  <c r="U181" i="10"/>
  <c r="Q177" i="10"/>
  <c r="Z186" i="10"/>
  <c r="AT206" i="10"/>
  <c r="J170" i="10"/>
  <c r="AY211" i="10"/>
  <c r="D164" i="10"/>
  <c r="H168" i="10"/>
  <c r="X184" i="10"/>
  <c r="AV208" i="10"/>
  <c r="I169" i="10"/>
  <c r="AK197" i="10"/>
  <c r="AD190" i="10"/>
  <c r="AL198" i="10"/>
  <c r="T180" i="10"/>
  <c r="Y185" i="10"/>
  <c r="AC189" i="10"/>
  <c r="AA187" i="10"/>
  <c r="AE191" i="10"/>
  <c r="AI195" i="10"/>
  <c r="AU207" i="10"/>
  <c r="P176" i="10"/>
  <c r="AF192" i="10"/>
  <c r="AN200" i="10"/>
  <c r="F166" i="10"/>
  <c r="AJ196" i="10"/>
  <c r="X162" i="10"/>
  <c r="D142" i="10"/>
  <c r="L150" i="10"/>
  <c r="AT184" i="10"/>
  <c r="T158" i="10"/>
  <c r="BA191" i="10"/>
  <c r="AO179" i="10"/>
  <c r="BR208" i="10"/>
  <c r="AL176" i="10"/>
  <c r="AY189" i="10"/>
  <c r="BS209" i="10"/>
  <c r="H146" i="10"/>
  <c r="AZ190" i="10"/>
  <c r="BL202" i="10"/>
  <c r="BT210" i="10"/>
  <c r="R156" i="10"/>
  <c r="Y163" i="10"/>
  <c r="AC167" i="10"/>
  <c r="BM203" i="10"/>
  <c r="E143" i="10"/>
  <c r="U159" i="10"/>
  <c r="AU185" i="10"/>
  <c r="AH172" i="10"/>
  <c r="AP180" i="10"/>
  <c r="BF196" i="10"/>
  <c r="F144" i="10"/>
  <c r="N152" i="10"/>
  <c r="V160" i="10"/>
  <c r="AA165" i="10"/>
  <c r="BG197" i="10"/>
  <c r="P154" i="10"/>
  <c r="AJ174" i="10"/>
  <c r="BJ200" i="10"/>
  <c r="BD194" i="10"/>
  <c r="BH198" i="10"/>
  <c r="J148" i="10"/>
  <c r="AB166" i="10"/>
  <c r="AW187" i="10"/>
  <c r="BE195" i="10"/>
  <c r="BI199" i="10"/>
  <c r="BU211" i="10"/>
  <c r="I147" i="10"/>
  <c r="M151" i="10"/>
  <c r="Z164" i="10"/>
  <c r="BV212" i="10"/>
  <c r="AQ181" i="10"/>
  <c r="AE169" i="10"/>
  <c r="BC193" i="10"/>
  <c r="AV186" i="10"/>
  <c r="BP206" i="10"/>
  <c r="AD168" i="10"/>
  <c r="BK201" i="10"/>
  <c r="BF211" i="10"/>
  <c r="AH194" i="10"/>
  <c r="X196" i="10"/>
  <c r="F178" i="10"/>
  <c r="AG205" i="10"/>
  <c r="M185" i="10"/>
  <c r="J182" i="10"/>
  <c r="N186" i="10"/>
  <c r="R190" i="10"/>
  <c r="V194" i="10"/>
  <c r="AL210" i="10"/>
  <c r="AM211" i="10"/>
  <c r="AB200" i="10"/>
  <c r="H180" i="10"/>
  <c r="AC201" i="10"/>
  <c r="Y197" i="10"/>
  <c r="Z198" i="10"/>
  <c r="AA199" i="10"/>
  <c r="L184" i="10"/>
  <c r="AK209" i="10"/>
  <c r="U193" i="10"/>
  <c r="Q189" i="10"/>
  <c r="AD202" i="10"/>
  <c r="AH206" i="10"/>
  <c r="P188" i="10"/>
  <c r="AE203" i="10"/>
  <c r="AI207" i="10"/>
  <c r="H196" i="10"/>
  <c r="I197" i="10"/>
  <c r="M201" i="10"/>
  <c r="F194" i="10"/>
  <c r="J198" i="10"/>
  <c r="N202" i="10"/>
  <c r="R206" i="10"/>
  <c r="V210" i="10"/>
  <c r="L200" i="10"/>
  <c r="X212" i="10"/>
  <c r="Q205" i="10"/>
  <c r="P204" i="10"/>
  <c r="E209" i="10"/>
  <c r="F210" i="10"/>
  <c r="H212" i="10"/>
  <c r="Q191" i="10"/>
  <c r="F180" i="10"/>
  <c r="N188" i="10"/>
  <c r="V196" i="10"/>
  <c r="AH208" i="10"/>
  <c r="H182" i="10"/>
  <c r="X198" i="10"/>
  <c r="J184" i="10"/>
  <c r="I183" i="10"/>
  <c r="AC203" i="10"/>
  <c r="AK211" i="10"/>
  <c r="E179" i="10"/>
  <c r="M187" i="10"/>
  <c r="AI209" i="10"/>
  <c r="D178" i="10"/>
  <c r="T194" i="10"/>
  <c r="AD204" i="10"/>
  <c r="Z200" i="10"/>
  <c r="AE205" i="10"/>
  <c r="R192" i="10"/>
  <c r="AA201" i="10"/>
  <c r="P190" i="10"/>
  <c r="R208" i="10"/>
  <c r="E195" i="10"/>
  <c r="Q207" i="10"/>
  <c r="F196" i="10"/>
  <c r="N204" i="10"/>
  <c r="V212" i="10"/>
  <c r="H198" i="10"/>
  <c r="I199" i="10"/>
  <c r="M203" i="10"/>
  <c r="J200" i="10"/>
  <c r="D194" i="10"/>
  <c r="U211" i="10"/>
  <c r="P206" i="10"/>
  <c r="R210" i="10"/>
  <c r="H200" i="10"/>
  <c r="D196" i="10"/>
  <c r="I201" i="10"/>
  <c r="E197" i="10"/>
  <c r="T212" i="10"/>
  <c r="L204" i="10"/>
  <c r="M205" i="10"/>
  <c r="P208" i="10"/>
  <c r="Q159" i="10"/>
  <c r="O336" i="10"/>
  <c r="O335" i="10"/>
  <c r="U209" i="10"/>
  <c r="E177" i="10"/>
  <c r="E212" i="10"/>
  <c r="W211" i="10"/>
  <c r="W210" i="10"/>
  <c r="W209" i="10"/>
  <c r="W212" i="10"/>
  <c r="W207" i="10"/>
  <c r="W204" i="10"/>
  <c r="W199" i="10"/>
  <c r="W196" i="10"/>
  <c r="W191" i="10"/>
  <c r="W188" i="10"/>
  <c r="W183" i="10"/>
  <c r="W206" i="10"/>
  <c r="W205" i="10"/>
  <c r="W198" i="10"/>
  <c r="W197" i="10"/>
  <c r="W190" i="10"/>
  <c r="W189" i="10"/>
  <c r="W182" i="10"/>
  <c r="W181" i="10"/>
  <c r="W174" i="10"/>
  <c r="W173" i="10"/>
  <c r="W166" i="10"/>
  <c r="W165" i="10"/>
  <c r="W208" i="10"/>
  <c r="W203" i="10"/>
  <c r="W200" i="10"/>
  <c r="W195" i="10"/>
  <c r="W192" i="10"/>
  <c r="W187" i="10"/>
  <c r="W184" i="10"/>
  <c r="W179" i="10"/>
  <c r="W176" i="10"/>
  <c r="W185" i="10"/>
  <c r="W177" i="10"/>
  <c r="W172" i="10"/>
  <c r="W171" i="10"/>
  <c r="W170" i="10"/>
  <c r="W158" i="10"/>
  <c r="W157" i="10"/>
  <c r="W202" i="10"/>
  <c r="W193" i="10"/>
  <c r="W180" i="10"/>
  <c r="W168" i="10"/>
  <c r="W163" i="10"/>
  <c r="W160" i="10"/>
  <c r="W201" i="10"/>
  <c r="W194" i="10"/>
  <c r="W178" i="10"/>
  <c r="W161" i="10"/>
  <c r="W175" i="10"/>
  <c r="W164" i="10"/>
  <c r="W162" i="10"/>
  <c r="W186" i="10"/>
  <c r="W169" i="10"/>
  <c r="W159" i="10"/>
  <c r="W167" i="10"/>
  <c r="K238" i="10"/>
  <c r="K237" i="10"/>
  <c r="AK175" i="10"/>
  <c r="AG175" i="10"/>
  <c r="Y167" i="10"/>
  <c r="A31" i="10"/>
  <c r="AI30" i="10"/>
  <c r="U163" i="10"/>
  <c r="P243" i="10"/>
  <c r="H235" i="10"/>
  <c r="BB281" i="10"/>
  <c r="AK264" i="10"/>
  <c r="V249" i="10"/>
  <c r="E232" i="10"/>
  <c r="AT273" i="10"/>
  <c r="AS272" i="10"/>
  <c r="N241" i="10"/>
  <c r="M240" i="10"/>
  <c r="BA280" i="10"/>
  <c r="AL265" i="10"/>
  <c r="U248" i="10"/>
  <c r="F233" i="10"/>
  <c r="BM292" i="10"/>
  <c r="AC256" i="10"/>
  <c r="BG286" i="10"/>
  <c r="AD257" i="10"/>
  <c r="BW302" i="10"/>
  <c r="BS298" i="10"/>
  <c r="AY278" i="10"/>
  <c r="AQ270" i="10"/>
  <c r="AI262" i="10"/>
  <c r="AA254" i="10"/>
  <c r="H167" i="10"/>
  <c r="AN199" i="10"/>
  <c r="AI194" i="10"/>
  <c r="R177" i="10"/>
  <c r="AY201" i="10"/>
  <c r="E155" i="10"/>
  <c r="H158" i="10"/>
  <c r="AP192" i="10"/>
  <c r="Q167" i="10"/>
  <c r="BD206" i="10"/>
  <c r="AN209" i="10"/>
  <c r="AB197" i="10"/>
  <c r="X193" i="10"/>
  <c r="T179" i="10"/>
  <c r="L181" i="10"/>
  <c r="H177" i="10"/>
  <c r="H211" i="10"/>
  <c r="D163" i="10"/>
  <c r="N200" i="10"/>
  <c r="N177" i="10"/>
  <c r="L174" i="10"/>
  <c r="P166" i="10"/>
  <c r="H164" i="10"/>
  <c r="AN196" i="10"/>
  <c r="V178" i="10"/>
  <c r="N170" i="10"/>
  <c r="F162" i="10"/>
  <c r="N157" i="10"/>
  <c r="T154" i="10"/>
  <c r="D154" i="10"/>
  <c r="X169" i="10"/>
  <c r="T165" i="10"/>
  <c r="AB173" i="10"/>
  <c r="D149" i="10"/>
  <c r="AI180" i="10"/>
  <c r="BF203" i="10"/>
  <c r="L157" i="10"/>
  <c r="F141" i="10"/>
  <c r="BW210" i="10"/>
  <c r="BW214" i="10" s="1"/>
  <c r="BK198" i="10"/>
  <c r="BK208" i="10"/>
  <c r="BC198" i="10"/>
  <c r="BC211" i="10"/>
  <c r="AY210" i="10"/>
  <c r="AU203" i="10"/>
  <c r="AU205" i="10"/>
  <c r="AM173" i="10"/>
  <c r="AM189" i="10"/>
  <c r="AI191" i="10"/>
  <c r="AE187" i="10"/>
  <c r="AE189" i="10"/>
  <c r="AA190" i="10"/>
  <c r="AA196" i="10"/>
  <c r="V208" i="10"/>
  <c r="Z195" i="10"/>
  <c r="AQ186" i="10"/>
  <c r="J179" i="10"/>
  <c r="AF175" i="10"/>
  <c r="Z171" i="10"/>
  <c r="Z160" i="10"/>
  <c r="J160" i="10"/>
  <c r="R152" i="10"/>
  <c r="L159" i="10"/>
  <c r="D151" i="10"/>
  <c r="BH207" i="10"/>
  <c r="AM186" i="10"/>
  <c r="N161" i="10"/>
  <c r="R165" i="10"/>
  <c r="F153" i="10"/>
  <c r="BJ209" i="10"/>
  <c r="J144" i="10"/>
  <c r="BZ212" i="10"/>
  <c r="BZ214" i="10" s="1"/>
  <c r="BJ212" i="10"/>
  <c r="BF201" i="10"/>
  <c r="BB201" i="10"/>
  <c r="BB212" i="10"/>
  <c r="AX198" i="10"/>
  <c r="AX193" i="10"/>
  <c r="AX208" i="10"/>
  <c r="AT183" i="10"/>
  <c r="AP190" i="10"/>
  <c r="AP207" i="10"/>
  <c r="AL181" i="10"/>
  <c r="AL197" i="10"/>
  <c r="AL172" i="10"/>
  <c r="AL188" i="10"/>
  <c r="AL186" i="10"/>
  <c r="AH174" i="10"/>
  <c r="AH190" i="10"/>
  <c r="AH199" i="10"/>
  <c r="AD189" i="10"/>
  <c r="AD188" i="10"/>
  <c r="AD186" i="10"/>
  <c r="Z197" i="10"/>
  <c r="Z194" i="10"/>
  <c r="V172" i="10"/>
  <c r="R183" i="10"/>
  <c r="N164" i="10"/>
  <c r="J175" i="10"/>
  <c r="M176" i="10"/>
  <c r="AG167" i="10"/>
  <c r="M152" i="10"/>
  <c r="Q198" i="10"/>
  <c r="Q162" i="10"/>
  <c r="Q185" i="10"/>
  <c r="Q203" i="10"/>
  <c r="C211" i="10"/>
  <c r="C210" i="10"/>
  <c r="C209" i="10"/>
  <c r="C207" i="10"/>
  <c r="C204" i="10"/>
  <c r="C199" i="10"/>
  <c r="C196" i="10"/>
  <c r="C191" i="10"/>
  <c r="C188" i="10"/>
  <c r="C183" i="10"/>
  <c r="C212" i="10"/>
  <c r="C206" i="10"/>
  <c r="C205" i="10"/>
  <c r="C198" i="10"/>
  <c r="C197" i="10"/>
  <c r="C190" i="10"/>
  <c r="C189" i="10"/>
  <c r="C182" i="10"/>
  <c r="C181" i="10"/>
  <c r="C174" i="10"/>
  <c r="C173" i="10"/>
  <c r="C166" i="10"/>
  <c r="C165" i="10"/>
  <c r="C208" i="10"/>
  <c r="C203" i="10"/>
  <c r="C200" i="10"/>
  <c r="C195" i="10"/>
  <c r="C192" i="10"/>
  <c r="C187" i="10"/>
  <c r="C184" i="10"/>
  <c r="C179" i="10"/>
  <c r="C176" i="10"/>
  <c r="C186" i="10"/>
  <c r="C178" i="10"/>
  <c r="C168" i="10"/>
  <c r="C163" i="10"/>
  <c r="C158" i="10"/>
  <c r="C157" i="10"/>
  <c r="C150" i="10"/>
  <c r="C149" i="10"/>
  <c r="C142" i="10"/>
  <c r="C141" i="10"/>
  <c r="C185" i="10"/>
  <c r="C175" i="10"/>
  <c r="C160" i="10"/>
  <c r="C155" i="10"/>
  <c r="C152" i="10"/>
  <c r="C147" i="10"/>
  <c r="C144" i="10"/>
  <c r="C139" i="10"/>
  <c r="CA135" i="10"/>
  <c r="C202" i="10"/>
  <c r="C193" i="10"/>
  <c r="C177" i="10"/>
  <c r="C169" i="10"/>
  <c r="C167" i="10"/>
  <c r="C164" i="10"/>
  <c r="C162" i="10"/>
  <c r="C161" i="10"/>
  <c r="C154" i="10"/>
  <c r="C153" i="10"/>
  <c r="C146" i="10"/>
  <c r="C145" i="10"/>
  <c r="C138" i="10"/>
  <c r="C137" i="10"/>
  <c r="C172" i="10"/>
  <c r="C159" i="10"/>
  <c r="C140" i="10"/>
  <c r="C171" i="10"/>
  <c r="C151" i="10"/>
  <c r="C148" i="10"/>
  <c r="C180" i="10"/>
  <c r="C201" i="10"/>
  <c r="C194" i="10"/>
  <c r="C170" i="10"/>
  <c r="C156" i="10"/>
  <c r="C143" i="10"/>
  <c r="M158" i="10"/>
  <c r="M168" i="10"/>
  <c r="M153" i="10"/>
  <c r="M171" i="10"/>
  <c r="M175" i="10"/>
  <c r="M207" i="10"/>
  <c r="M184" i="10"/>
  <c r="M200" i="10"/>
  <c r="Y198" i="10"/>
  <c r="AG179" i="10"/>
  <c r="E160" i="10"/>
  <c r="U171" i="10"/>
  <c r="U156" i="10"/>
  <c r="U180" i="10"/>
  <c r="U196" i="10"/>
  <c r="U177" i="10"/>
  <c r="U184" i="10"/>
  <c r="U212" i="10"/>
  <c r="E140" i="10"/>
  <c r="E172" i="10"/>
  <c r="E145" i="10"/>
  <c r="E161" i="10"/>
  <c r="E173" i="10"/>
  <c r="E180" i="10"/>
  <c r="E196" i="10"/>
  <c r="E178" i="10"/>
  <c r="E194" i="10"/>
  <c r="E187" i="10"/>
  <c r="E203" i="10"/>
  <c r="W250" i="10"/>
  <c r="W249" i="10"/>
  <c r="K331" i="10"/>
  <c r="K332" i="10"/>
  <c r="BD204" i="10"/>
  <c r="X183" i="10"/>
  <c r="I171" i="10"/>
  <c r="BU212" i="10"/>
  <c r="BM208" i="10"/>
  <c r="BM200" i="10"/>
  <c r="BI211" i="10"/>
  <c r="BI195" i="10"/>
  <c r="BE205" i="10"/>
  <c r="BE204" i="10"/>
  <c r="BE194" i="10"/>
  <c r="BE212" i="10"/>
  <c r="BA198" i="10"/>
  <c r="BA193" i="10"/>
  <c r="BA208" i="10"/>
  <c r="BA200" i="10"/>
  <c r="BA212" i="10"/>
  <c r="AW197" i="10"/>
  <c r="AW183" i="10"/>
  <c r="AW199" i="10"/>
  <c r="AS188" i="10"/>
  <c r="AS204" i="10"/>
  <c r="AS185" i="10"/>
  <c r="AS201" i="10"/>
  <c r="AS203" i="10"/>
  <c r="AO206" i="10"/>
  <c r="AO199" i="10"/>
  <c r="AO184" i="10"/>
  <c r="AO200" i="10"/>
  <c r="AK171" i="10"/>
  <c r="AK180" i="10"/>
  <c r="AK196" i="10"/>
  <c r="AK210" i="10"/>
  <c r="AK202" i="10"/>
  <c r="AK192" i="10"/>
  <c r="AG176" i="10"/>
  <c r="AG189" i="10"/>
  <c r="AG180" i="10"/>
  <c r="AG196" i="10"/>
  <c r="AG178" i="10"/>
  <c r="AG200" i="10"/>
  <c r="AC198" i="10"/>
  <c r="AC196" i="10"/>
  <c r="AC210" i="10"/>
  <c r="AC194" i="10"/>
  <c r="AC184" i="10"/>
  <c r="AC200" i="10"/>
  <c r="Y165" i="10"/>
  <c r="Y206" i="10"/>
  <c r="Y205" i="10"/>
  <c r="Y187" i="10"/>
  <c r="T207" i="10"/>
  <c r="I189" i="10"/>
  <c r="I182" i="10"/>
  <c r="I154" i="10"/>
  <c r="I168" i="10"/>
  <c r="I180" i="10"/>
  <c r="I196" i="10"/>
  <c r="I209" i="10"/>
  <c r="I178" i="10"/>
  <c r="I194" i="10"/>
  <c r="I184" i="10"/>
  <c r="I200" i="10"/>
  <c r="I212" i="10"/>
  <c r="G211" i="10"/>
  <c r="G210" i="10"/>
  <c r="G209" i="10"/>
  <c r="G212" i="10"/>
  <c r="G207" i="10"/>
  <c r="G204" i="10"/>
  <c r="G199" i="10"/>
  <c r="G196" i="10"/>
  <c r="G191" i="10"/>
  <c r="G188" i="10"/>
  <c r="G183" i="10"/>
  <c r="G206" i="10"/>
  <c r="G205" i="10"/>
  <c r="G198" i="10"/>
  <c r="G197" i="10"/>
  <c r="G190" i="10"/>
  <c r="G189" i="10"/>
  <c r="G182" i="10"/>
  <c r="G181" i="10"/>
  <c r="G174" i="10"/>
  <c r="G173" i="10"/>
  <c r="G166" i="10"/>
  <c r="G165" i="10"/>
  <c r="G208" i="10"/>
  <c r="G203" i="10"/>
  <c r="G200" i="10"/>
  <c r="G195" i="10"/>
  <c r="G192" i="10"/>
  <c r="G187" i="10"/>
  <c r="G184" i="10"/>
  <c r="G179" i="10"/>
  <c r="G176" i="10"/>
  <c r="G185" i="10"/>
  <c r="G177" i="10"/>
  <c r="G172" i="10"/>
  <c r="G171" i="10"/>
  <c r="G170" i="10"/>
  <c r="G158" i="10"/>
  <c r="G157" i="10"/>
  <c r="G150" i="10"/>
  <c r="G149" i="10"/>
  <c r="G142" i="10"/>
  <c r="G141" i="10"/>
  <c r="G202" i="10"/>
  <c r="G193" i="10"/>
  <c r="G180" i="10"/>
  <c r="G168" i="10"/>
  <c r="G163" i="10"/>
  <c r="G160" i="10"/>
  <c r="G155" i="10"/>
  <c r="G152" i="10"/>
  <c r="G147" i="10"/>
  <c r="G144" i="10"/>
  <c r="G201" i="10"/>
  <c r="G194" i="10"/>
  <c r="G178" i="10"/>
  <c r="G162" i="10"/>
  <c r="G161" i="10"/>
  <c r="G154" i="10"/>
  <c r="G153" i="10"/>
  <c r="G146" i="10"/>
  <c r="G145" i="10"/>
  <c r="G169" i="10"/>
  <c r="G164" i="10"/>
  <c r="G159" i="10"/>
  <c r="G167" i="10"/>
  <c r="G156" i="10"/>
  <c r="G143" i="10"/>
  <c r="G186" i="10"/>
  <c r="G175" i="10"/>
  <c r="G151" i="10"/>
  <c r="G148" i="10"/>
  <c r="E152" i="10"/>
  <c r="AO268" i="10"/>
  <c r="Y252" i="10"/>
  <c r="I236" i="10"/>
  <c r="BI288" i="10"/>
  <c r="BF285" i="10"/>
  <c r="AZ279" i="10"/>
  <c r="AB255" i="10"/>
  <c r="BL291" i="10"/>
  <c r="A231" i="10"/>
  <c r="W251" i="10" s="1"/>
  <c r="B232" i="10"/>
  <c r="BO294" i="10"/>
  <c r="BK290" i="10"/>
  <c r="BC282" i="10"/>
  <c r="AU274" i="10"/>
  <c r="AE258" i="10"/>
  <c r="AQ193" i="10"/>
  <c r="E168" i="10"/>
  <c r="AR207" i="10"/>
  <c r="F165" i="10"/>
  <c r="AA185" i="10"/>
  <c r="H166" i="10"/>
  <c r="J168" i="10"/>
  <c r="F156" i="10"/>
  <c r="D147" i="10"/>
  <c r="X159" i="10"/>
  <c r="P151" i="10"/>
  <c r="H143" i="10"/>
  <c r="AI170" i="10"/>
  <c r="AH169" i="10"/>
  <c r="Q152" i="10"/>
  <c r="AV183" i="10"/>
  <c r="Z161" i="10"/>
  <c r="AP177" i="10"/>
  <c r="J145" i="10"/>
  <c r="AL173" i="10"/>
  <c r="R153" i="10"/>
  <c r="BX211" i="10"/>
  <c r="BX214" i="10" s="1"/>
  <c r="BL198" i="10"/>
  <c r="BH194" i="10"/>
  <c r="BH195" i="10"/>
  <c r="AZ210" i="10"/>
  <c r="AV193" i="10"/>
  <c r="AV206" i="10"/>
  <c r="AV210" i="10"/>
  <c r="AR202" i="10"/>
  <c r="AR187" i="10"/>
  <c r="AR203" i="10"/>
  <c r="AR206" i="10"/>
  <c r="AN202" i="10"/>
  <c r="AN203" i="10"/>
  <c r="AN190" i="10"/>
  <c r="AJ192" i="10"/>
  <c r="AJ181" i="10"/>
  <c r="AF177" i="10"/>
  <c r="AF195" i="10"/>
  <c r="AF182" i="10"/>
  <c r="AB178" i="10"/>
  <c r="AB163" i="10"/>
  <c r="T178" i="10"/>
  <c r="T182" i="10"/>
  <c r="P178" i="10"/>
  <c r="P179" i="10"/>
  <c r="L168" i="10"/>
  <c r="L198" i="10"/>
  <c r="H194" i="10"/>
  <c r="AM202" i="10"/>
  <c r="BG194" i="10"/>
  <c r="AR191" i="10"/>
  <c r="AY185" i="10"/>
  <c r="F177" i="10"/>
  <c r="AA172" i="10"/>
  <c r="F171" i="10"/>
  <c r="Z169" i="10"/>
  <c r="AH168" i="10"/>
  <c r="D167" i="10"/>
  <c r="J166" i="10"/>
  <c r="D162" i="10"/>
  <c r="J157" i="10"/>
  <c r="H156" i="10"/>
  <c r="X172" i="10"/>
  <c r="F154" i="10"/>
  <c r="R166" i="10"/>
  <c r="N162" i="10"/>
  <c r="AD178" i="10"/>
  <c r="N149" i="10"/>
  <c r="L146" i="10"/>
  <c r="AX187" i="10"/>
  <c r="T157" i="10"/>
  <c r="AC166" i="10"/>
  <c r="Z163" i="10"/>
  <c r="L149" i="10"/>
  <c r="AI172" i="10"/>
  <c r="AE168" i="10"/>
  <c r="D141" i="10"/>
  <c r="BS211" i="10"/>
  <c r="BO212" i="10"/>
  <c r="BO210" i="10"/>
  <c r="BK203" i="10"/>
  <c r="BK211" i="10"/>
  <c r="BG196" i="10"/>
  <c r="BG209" i="10"/>
  <c r="BC192" i="10"/>
  <c r="BC189" i="10"/>
  <c r="BC205" i="10"/>
  <c r="AY198" i="10"/>
  <c r="AY188" i="10"/>
  <c r="AU192" i="10"/>
  <c r="AU212" i="10"/>
  <c r="AU190" i="10"/>
  <c r="AU206" i="10"/>
  <c r="AU209" i="10"/>
  <c r="AQ183" i="10"/>
  <c r="AQ199" i="10"/>
  <c r="AM179" i="10"/>
  <c r="AM195" i="10"/>
  <c r="AM174" i="10"/>
  <c r="AM207" i="10"/>
  <c r="AM208" i="10"/>
  <c r="AI200" i="10"/>
  <c r="AI197" i="10"/>
  <c r="AE176" i="10"/>
  <c r="AE174" i="10"/>
  <c r="AE190" i="10"/>
  <c r="AE196" i="10"/>
  <c r="AA192" i="10"/>
  <c r="AA183" i="10"/>
  <c r="AI193" i="10"/>
  <c r="BD191" i="10"/>
  <c r="AX184" i="10"/>
  <c r="T183" i="10"/>
  <c r="AH179" i="10"/>
  <c r="AA177" i="10"/>
  <c r="N176" i="10"/>
  <c r="P174" i="10"/>
  <c r="T170" i="10"/>
  <c r="T166" i="10"/>
  <c r="L158" i="10"/>
  <c r="AU193" i="10"/>
  <c r="Y171" i="10"/>
  <c r="D150" i="10"/>
  <c r="BB200" i="10"/>
  <c r="X170" i="10"/>
  <c r="BV209" i="10"/>
  <c r="BR205" i="10"/>
  <c r="BR214" i="10" s="1"/>
  <c r="BR210" i="10"/>
  <c r="BN205" i="10"/>
  <c r="BN209" i="10"/>
  <c r="BN211" i="10"/>
  <c r="BJ205" i="10"/>
  <c r="BJ202" i="10"/>
  <c r="BF197" i="10"/>
  <c r="BB189" i="10"/>
  <c r="BB210" i="10"/>
  <c r="BB202" i="10"/>
  <c r="AX189" i="10"/>
  <c r="AX205" i="10"/>
  <c r="AX196" i="10"/>
  <c r="AX209" i="10"/>
  <c r="AT189" i="10"/>
  <c r="AT205" i="10"/>
  <c r="AT204" i="10"/>
  <c r="AT186" i="10"/>
  <c r="AT202" i="10"/>
  <c r="AP181" i="10"/>
  <c r="AP197" i="10"/>
  <c r="AP211" i="10"/>
  <c r="AL175" i="10"/>
  <c r="AL207" i="10"/>
  <c r="AL193" i="10"/>
  <c r="AH181" i="10"/>
  <c r="AH197" i="10"/>
  <c r="AH202" i="10"/>
  <c r="AD175" i="10"/>
  <c r="AD207" i="10"/>
  <c r="AD193" i="10"/>
  <c r="Z182" i="10"/>
  <c r="Z199" i="10"/>
  <c r="Z185" i="10"/>
  <c r="Z201" i="10"/>
  <c r="Z212" i="10"/>
  <c r="V190" i="10"/>
  <c r="V191" i="10"/>
  <c r="V193" i="10"/>
  <c r="R189" i="10"/>
  <c r="R205" i="10"/>
  <c r="R204" i="10"/>
  <c r="R186" i="10"/>
  <c r="N182" i="10"/>
  <c r="N183" i="10"/>
  <c r="N185" i="10"/>
  <c r="N201" i="10"/>
  <c r="J181" i="10"/>
  <c r="J197" i="10"/>
  <c r="J196" i="10"/>
  <c r="F175" i="10"/>
  <c r="F193" i="10"/>
  <c r="AI201" i="10"/>
  <c r="Z192" i="10"/>
  <c r="BU208" i="10"/>
  <c r="AG181" i="10"/>
  <c r="I174" i="10"/>
  <c r="Y160" i="10"/>
  <c r="M147" i="10"/>
  <c r="Q163" i="10"/>
  <c r="Q151" i="10"/>
  <c r="Q165" i="10"/>
  <c r="Q206" i="10"/>
  <c r="Q188" i="10"/>
  <c r="Q204" i="10"/>
  <c r="Q186" i="10"/>
  <c r="Q202" i="10"/>
  <c r="Q192" i="10"/>
  <c r="Q208" i="10"/>
  <c r="O211" i="10"/>
  <c r="O210" i="10"/>
  <c r="O209" i="10"/>
  <c r="O207" i="10"/>
  <c r="O204" i="10"/>
  <c r="O199" i="10"/>
  <c r="O196" i="10"/>
  <c r="O191" i="10"/>
  <c r="O188" i="10"/>
  <c r="O183" i="10"/>
  <c r="O206" i="10"/>
  <c r="O205" i="10"/>
  <c r="O198" i="10"/>
  <c r="O197" i="10"/>
  <c r="O190" i="10"/>
  <c r="O189" i="10"/>
  <c r="O182" i="10"/>
  <c r="O181" i="10"/>
  <c r="O174" i="10"/>
  <c r="O173" i="10"/>
  <c r="O166" i="10"/>
  <c r="O165" i="10"/>
  <c r="O212" i="10"/>
  <c r="O208" i="10"/>
  <c r="O203" i="10"/>
  <c r="O200" i="10"/>
  <c r="O195" i="10"/>
  <c r="O192" i="10"/>
  <c r="O187" i="10"/>
  <c r="O184" i="10"/>
  <c r="O179" i="10"/>
  <c r="O176" i="10"/>
  <c r="O201" i="10"/>
  <c r="O194" i="10"/>
  <c r="O177" i="10"/>
  <c r="O158" i="10"/>
  <c r="O157" i="10"/>
  <c r="O150" i="10"/>
  <c r="O149" i="10"/>
  <c r="O186" i="10"/>
  <c r="O180" i="10"/>
  <c r="O169" i="10"/>
  <c r="O167" i="10"/>
  <c r="O164" i="10"/>
  <c r="O160" i="10"/>
  <c r="O155" i="10"/>
  <c r="O152" i="10"/>
  <c r="O185" i="10"/>
  <c r="O178" i="10"/>
  <c r="O172" i="10"/>
  <c r="O171" i="10"/>
  <c r="O170" i="10"/>
  <c r="O162" i="10"/>
  <c r="O161" i="10"/>
  <c r="O154" i="10"/>
  <c r="O153" i="10"/>
  <c r="O151" i="10"/>
  <c r="O202" i="10"/>
  <c r="O193" i="10"/>
  <c r="O175" i="10"/>
  <c r="O168" i="10"/>
  <c r="O159" i="10"/>
  <c r="O163" i="10"/>
  <c r="O156" i="10"/>
  <c r="C230" i="10"/>
  <c r="C229" i="10"/>
  <c r="C231" i="10"/>
  <c r="CA227" i="10"/>
  <c r="M156" i="10"/>
  <c r="M179" i="10"/>
  <c r="M180" i="10"/>
  <c r="M196" i="10"/>
  <c r="M210" i="10"/>
  <c r="M178" i="10"/>
  <c r="M194" i="10"/>
  <c r="AK176" i="10"/>
  <c r="Q164" i="10"/>
  <c r="E139" i="10"/>
  <c r="U179" i="10"/>
  <c r="U161" i="10"/>
  <c r="U183" i="10"/>
  <c r="U194" i="10"/>
  <c r="U187" i="10"/>
  <c r="U203" i="10"/>
  <c r="P199" i="10"/>
  <c r="E150" i="10"/>
  <c r="E174" i="10"/>
  <c r="E199" i="10"/>
  <c r="E185" i="10"/>
  <c r="E201" i="10"/>
  <c r="E192" i="10"/>
  <c r="E208" i="10"/>
  <c r="W344" i="10"/>
  <c r="W343" i="10"/>
  <c r="AZ207" i="10"/>
  <c r="H183" i="10"/>
  <c r="I198" i="10"/>
  <c r="Q182" i="10"/>
  <c r="Q173" i="10"/>
  <c r="Q160" i="10"/>
  <c r="I144" i="10"/>
  <c r="BU207" i="10"/>
  <c r="BU214" i="10" s="1"/>
  <c r="BQ208" i="10"/>
  <c r="BQ212" i="10"/>
  <c r="BM199" i="10"/>
  <c r="BI198" i="10"/>
  <c r="BI204" i="10"/>
  <c r="BI201" i="10"/>
  <c r="BI200" i="10"/>
  <c r="BE191" i="10"/>
  <c r="BE207" i="10"/>
  <c r="BE200" i="10"/>
  <c r="BA190" i="10"/>
  <c r="BA188" i="10"/>
  <c r="BA187" i="10"/>
  <c r="BA203" i="10"/>
  <c r="AW186" i="10"/>
  <c r="AS179" i="10"/>
  <c r="AS182" i="10"/>
  <c r="AS191" i="10"/>
  <c r="AS207" i="10"/>
  <c r="AS192" i="10"/>
  <c r="AO176" i="10"/>
  <c r="AO188" i="10"/>
  <c r="AO204" i="10"/>
  <c r="AO178" i="10"/>
  <c r="AO187" i="10"/>
  <c r="AO203" i="10"/>
  <c r="AK183" i="10"/>
  <c r="AK177" i="10"/>
  <c r="AK193" i="10"/>
  <c r="AK195" i="10"/>
  <c r="AG206" i="10"/>
  <c r="AG183" i="10"/>
  <c r="AG199" i="10"/>
  <c r="AC163" i="10"/>
  <c r="AC206" i="10"/>
  <c r="AC169" i="10"/>
  <c r="AC185" i="10"/>
  <c r="AC187" i="10"/>
  <c r="Y175" i="10"/>
  <c r="Y191" i="10"/>
  <c r="Y207" i="10"/>
  <c r="Y170" i="10"/>
  <c r="Y202" i="10"/>
  <c r="Y208" i="10"/>
  <c r="I165" i="10"/>
  <c r="I206" i="10"/>
  <c r="I156" i="10"/>
  <c r="I190" i="10"/>
  <c r="I203" i="10"/>
  <c r="S211" i="10"/>
  <c r="S210" i="10"/>
  <c r="S209" i="10"/>
  <c r="S207" i="10"/>
  <c r="S204" i="10"/>
  <c r="S199" i="10"/>
  <c r="S196" i="10"/>
  <c r="S191" i="10"/>
  <c r="S188" i="10"/>
  <c r="S183" i="10"/>
  <c r="S212" i="10"/>
  <c r="S206" i="10"/>
  <c r="S205" i="10"/>
  <c r="S198" i="10"/>
  <c r="S197" i="10"/>
  <c r="S190" i="10"/>
  <c r="S189" i="10"/>
  <c r="S182" i="10"/>
  <c r="S181" i="10"/>
  <c r="S174" i="10"/>
  <c r="S173" i="10"/>
  <c r="S166" i="10"/>
  <c r="S165" i="10"/>
  <c r="S208" i="10"/>
  <c r="S203" i="10"/>
  <c r="S200" i="10"/>
  <c r="S195" i="10"/>
  <c r="S192" i="10"/>
  <c r="S187" i="10"/>
  <c r="S184" i="10"/>
  <c r="S179" i="10"/>
  <c r="S176" i="10"/>
  <c r="S186" i="10"/>
  <c r="S178" i="10"/>
  <c r="S168" i="10"/>
  <c r="S163" i="10"/>
  <c r="S158" i="10"/>
  <c r="S157" i="10"/>
  <c r="S185" i="10"/>
  <c r="S175" i="10"/>
  <c r="S160" i="10"/>
  <c r="S155" i="10"/>
  <c r="S202" i="10"/>
  <c r="S193" i="10"/>
  <c r="S177" i="10"/>
  <c r="S169" i="10"/>
  <c r="S167" i="10"/>
  <c r="S164" i="10"/>
  <c r="S162" i="10"/>
  <c r="S161" i="10"/>
  <c r="S154" i="10"/>
  <c r="S153" i="10"/>
  <c r="S171" i="10"/>
  <c r="S159" i="10"/>
  <c r="S201" i="10"/>
  <c r="S194" i="10"/>
  <c r="S180" i="10"/>
  <c r="S172" i="10"/>
  <c r="S170" i="10"/>
  <c r="S156" i="10"/>
  <c r="G235" i="10"/>
  <c r="G234" i="10"/>
  <c r="G233" i="10"/>
  <c r="BN293" i="10"/>
  <c r="AJ263" i="10"/>
  <c r="D231" i="10"/>
  <c r="AQ202" i="10"/>
  <c r="D166" i="10"/>
  <c r="AL200" i="10"/>
  <c r="AE193" i="10"/>
  <c r="H170" i="10"/>
  <c r="Q179" i="10"/>
  <c r="X167" i="10"/>
  <c r="P159" i="10"/>
  <c r="H151" i="10"/>
  <c r="AH177" i="10"/>
  <c r="J153" i="10"/>
  <c r="BD199" i="10"/>
  <c r="AY194" i="10"/>
  <c r="AC172" i="10"/>
  <c r="R161" i="10"/>
  <c r="A214" i="10"/>
  <c r="AI169" i="10"/>
  <c r="AA161" i="10"/>
  <c r="P150" i="10"/>
  <c r="X158" i="10"/>
  <c r="AN174" i="10"/>
  <c r="U155" i="10"/>
  <c r="BO201" i="10"/>
  <c r="BF192" i="10"/>
  <c r="AB162" i="10"/>
  <c r="H142" i="10"/>
  <c r="BT206" i="10"/>
  <c r="BP203" i="10"/>
  <c r="BP214" i="10" s="1"/>
  <c r="BL209" i="10"/>
  <c r="BH205" i="10"/>
  <c r="BH210" i="10"/>
  <c r="BD201" i="10"/>
  <c r="BD212" i="10"/>
  <c r="AZ186" i="10"/>
  <c r="AZ202" i="10"/>
  <c r="AZ195" i="10"/>
  <c r="AZ211" i="10"/>
  <c r="AV211" i="10"/>
  <c r="AJ186" i="10"/>
  <c r="AJ179" i="10"/>
  <c r="AJ195" i="10"/>
  <c r="AJ198" i="10"/>
  <c r="AF194" i="10"/>
  <c r="AB184" i="10"/>
  <c r="X182" i="10"/>
  <c r="T189" i="10"/>
  <c r="P185" i="10"/>
  <c r="L171" i="10"/>
  <c r="AH203" i="10"/>
  <c r="AB191" i="10"/>
  <c r="AI185" i="10"/>
  <c r="AD177" i="10"/>
  <c r="AE202" i="10"/>
  <c r="T191" i="10"/>
  <c r="N173" i="10"/>
  <c r="P172" i="10"/>
  <c r="AJ204" i="10"/>
  <c r="U189" i="10"/>
  <c r="R168" i="10"/>
  <c r="AF166" i="10"/>
  <c r="V157" i="10"/>
  <c r="X164" i="10"/>
  <c r="P156" i="10"/>
  <c r="H148" i="10"/>
  <c r="BE197" i="10"/>
  <c r="BD196" i="10"/>
  <c r="AG173" i="10"/>
  <c r="AD170" i="10"/>
  <c r="F146" i="10"/>
  <c r="AL178" i="10"/>
  <c r="N154" i="10"/>
  <c r="D138" i="10"/>
  <c r="BS205" i="10"/>
  <c r="BO204" i="10"/>
  <c r="BK206" i="10"/>
  <c r="BG199" i="10"/>
  <c r="BC195" i="10"/>
  <c r="BC190" i="10"/>
  <c r="AY191" i="10"/>
  <c r="AY207" i="10"/>
  <c r="AU195" i="10"/>
  <c r="AU181" i="10"/>
  <c r="AU197" i="10"/>
  <c r="AU210" i="10"/>
  <c r="AQ205" i="10"/>
  <c r="AQ188" i="10"/>
  <c r="AQ208" i="10"/>
  <c r="AM184" i="10"/>
  <c r="AM197" i="10"/>
  <c r="AM212" i="10"/>
  <c r="AI203" i="10"/>
  <c r="AI182" i="10"/>
  <c r="AI198" i="10"/>
  <c r="AI183" i="10"/>
  <c r="AE179" i="10"/>
  <c r="AE165" i="10"/>
  <c r="AE181" i="10"/>
  <c r="AE199" i="10"/>
  <c r="AA195" i="10"/>
  <c r="AA198" i="10"/>
  <c r="AL209" i="10"/>
  <c r="BL207" i="10"/>
  <c r="BF195" i="10"/>
  <c r="AV188" i="10"/>
  <c r="V187" i="10"/>
  <c r="AH184" i="10"/>
  <c r="L180" i="10"/>
  <c r="AE178" i="10"/>
  <c r="P175" i="10"/>
  <c r="H173" i="10"/>
  <c r="D172" i="10"/>
  <c r="AJ170" i="10"/>
  <c r="D159" i="10"/>
  <c r="L167" i="10"/>
  <c r="AU202" i="10"/>
  <c r="AJ191" i="10"/>
  <c r="U176" i="10"/>
  <c r="F161" i="10"/>
  <c r="J155" i="10"/>
  <c r="J147" i="10"/>
  <c r="T159" i="10"/>
  <c r="L151" i="10"/>
  <c r="D143" i="10"/>
  <c r="F145" i="10"/>
  <c r="AB167" i="10"/>
  <c r="N153" i="10"/>
  <c r="E144" i="10"/>
  <c r="BK202" i="10"/>
  <c r="AZ191" i="10"/>
  <c r="V161" i="10"/>
  <c r="BV208" i="10"/>
  <c r="BV214" i="10" s="1"/>
  <c r="BN206" i="10"/>
  <c r="BN201" i="10"/>
  <c r="BN212" i="10"/>
  <c r="BJ207" i="10"/>
  <c r="BJ208" i="10"/>
  <c r="BF198" i="10"/>
  <c r="BF193" i="10"/>
  <c r="BF208" i="10"/>
  <c r="BB199" i="10"/>
  <c r="BB193" i="10"/>
  <c r="AX190" i="10"/>
  <c r="AX206" i="10"/>
  <c r="AX185" i="10"/>
  <c r="AX212" i="10"/>
  <c r="AT191" i="10"/>
  <c r="AT193" i="10"/>
  <c r="AT208" i="10"/>
  <c r="AP182" i="10"/>
  <c r="AP198" i="10"/>
  <c r="AP185" i="10"/>
  <c r="AP201" i="10"/>
  <c r="AL196" i="10"/>
  <c r="AL194" i="10"/>
  <c r="AL211" i="10"/>
  <c r="AH182" i="10"/>
  <c r="AH207" i="10"/>
  <c r="AH193" i="10"/>
  <c r="AD164" i="10"/>
  <c r="AD180" i="10"/>
  <c r="AD211" i="10"/>
  <c r="Z189" i="10"/>
  <c r="Z172" i="10"/>
  <c r="Z188" i="10"/>
  <c r="V181" i="10"/>
  <c r="V197" i="10"/>
  <c r="V180" i="10"/>
  <c r="R191" i="10"/>
  <c r="R193" i="10"/>
  <c r="R211" i="10"/>
  <c r="N189" i="10"/>
  <c r="N205" i="10"/>
  <c r="N172" i="10"/>
  <c r="J183" i="10"/>
  <c r="J185" i="10"/>
  <c r="J201" i="10"/>
  <c r="F181" i="10"/>
  <c r="F197" i="10"/>
  <c r="F164" i="10"/>
  <c r="F212" i="10"/>
  <c r="U206" i="10"/>
  <c r="AA212" i="10"/>
  <c r="F173" i="10"/>
  <c r="P183" i="10"/>
  <c r="J177" i="10"/>
  <c r="BQ206" i="10"/>
  <c r="AO197" i="10"/>
  <c r="BO202" i="10"/>
  <c r="AQ212" i="10"/>
  <c r="AA186" i="10"/>
  <c r="Q156" i="10"/>
  <c r="Q176" i="10"/>
  <c r="Q154" i="10"/>
  <c r="Q175" i="10"/>
  <c r="Q211" i="10"/>
  <c r="Q210" i="10"/>
  <c r="O243" i="10"/>
  <c r="O242" i="10"/>
  <c r="O241" i="10"/>
  <c r="C325" i="10"/>
  <c r="CA321" i="10"/>
  <c r="C324" i="10"/>
  <c r="C323" i="10"/>
  <c r="M150" i="10"/>
  <c r="M159" i="10"/>
  <c r="M161" i="10"/>
  <c r="M181" i="10"/>
  <c r="M199" i="10"/>
  <c r="M169" i="10"/>
  <c r="M208" i="10"/>
  <c r="E176" i="10"/>
  <c r="E163" i="10"/>
  <c r="U190" i="10"/>
  <c r="U164" i="10"/>
  <c r="U198" i="10"/>
  <c r="U188" i="10"/>
  <c r="U204" i="10"/>
  <c r="U169" i="10"/>
  <c r="U201" i="10"/>
  <c r="U192" i="10"/>
  <c r="U208" i="10"/>
  <c r="E148" i="10"/>
  <c r="E190" i="10"/>
  <c r="E153" i="10"/>
  <c r="E164" i="10"/>
  <c r="E198" i="10"/>
  <c r="E188" i="10"/>
  <c r="E204" i="10"/>
  <c r="E170" i="10"/>
  <c r="K211" i="10"/>
  <c r="K210" i="10"/>
  <c r="K209" i="10"/>
  <c r="K207" i="10"/>
  <c r="K204" i="10"/>
  <c r="K199" i="10"/>
  <c r="K196" i="10"/>
  <c r="K191" i="10"/>
  <c r="K188" i="10"/>
  <c r="K183" i="10"/>
  <c r="K206" i="10"/>
  <c r="K205" i="10"/>
  <c r="K198" i="10"/>
  <c r="K197" i="10"/>
  <c r="K190" i="10"/>
  <c r="K189" i="10"/>
  <c r="K182" i="10"/>
  <c r="K181" i="10"/>
  <c r="K174" i="10"/>
  <c r="K173" i="10"/>
  <c r="K166" i="10"/>
  <c r="K165" i="10"/>
  <c r="K208" i="10"/>
  <c r="K203" i="10"/>
  <c r="K200" i="10"/>
  <c r="K195" i="10"/>
  <c r="K192" i="10"/>
  <c r="K187" i="10"/>
  <c r="K184" i="10"/>
  <c r="K179" i="10"/>
  <c r="K176" i="10"/>
  <c r="K212" i="10"/>
  <c r="K202" i="10"/>
  <c r="K193" i="10"/>
  <c r="K178" i="10"/>
  <c r="K169" i="10"/>
  <c r="K167" i="10"/>
  <c r="K164" i="10"/>
  <c r="K158" i="10"/>
  <c r="K157" i="10"/>
  <c r="K150" i="10"/>
  <c r="K149" i="10"/>
  <c r="K201" i="10"/>
  <c r="K194" i="10"/>
  <c r="K175" i="10"/>
  <c r="K172" i="10"/>
  <c r="K171" i="10"/>
  <c r="K170" i="10"/>
  <c r="K160" i="10"/>
  <c r="K155" i="10"/>
  <c r="K152" i="10"/>
  <c r="K147" i="10"/>
  <c r="K186" i="10"/>
  <c r="K177" i="10"/>
  <c r="K168" i="10"/>
  <c r="K163" i="10"/>
  <c r="K162" i="10"/>
  <c r="K161" i="10"/>
  <c r="K154" i="10"/>
  <c r="K153" i="10"/>
  <c r="K146" i="10"/>
  <c r="K145" i="10"/>
  <c r="K156" i="10"/>
  <c r="K185" i="10"/>
  <c r="K151" i="10"/>
  <c r="K148" i="10"/>
  <c r="K180" i="10"/>
  <c r="K159" i="10"/>
  <c r="BP207" i="10"/>
  <c r="AK206" i="10"/>
  <c r="M172" i="10"/>
  <c r="I155" i="10"/>
  <c r="BY211" i="10"/>
  <c r="BY214" i="10" s="1"/>
  <c r="BQ204" i="10"/>
  <c r="BQ203" i="10"/>
  <c r="BM205" i="10"/>
  <c r="BM204" i="10"/>
  <c r="BM202" i="10"/>
  <c r="BM210" i="10"/>
  <c r="BI206" i="10"/>
  <c r="BI207" i="10"/>
  <c r="BE196" i="10"/>
  <c r="BE202" i="10"/>
  <c r="BE203" i="10"/>
  <c r="BA201" i="10"/>
  <c r="BA192" i="10"/>
  <c r="BA209" i="10"/>
  <c r="AW205" i="10"/>
  <c r="AW189" i="10"/>
  <c r="AW207" i="10"/>
  <c r="AW211" i="10"/>
  <c r="AW195" i="10"/>
  <c r="AW212" i="10"/>
  <c r="AS180" i="10"/>
  <c r="AS210" i="10"/>
  <c r="AS193" i="10"/>
  <c r="AS208" i="10"/>
  <c r="AS195" i="10"/>
  <c r="AS212" i="10"/>
  <c r="AO181" i="10"/>
  <c r="AO175" i="10"/>
  <c r="AO191" i="10"/>
  <c r="AO207" i="10"/>
  <c r="AO210" i="10"/>
  <c r="AK182" i="10"/>
  <c r="AK205" i="10"/>
  <c r="AK204" i="10"/>
  <c r="AK184" i="10"/>
  <c r="AK200" i="10"/>
  <c r="AK212" i="10"/>
  <c r="AG208" i="10"/>
  <c r="AG188" i="10"/>
  <c r="AG204" i="10"/>
  <c r="AG170" i="10"/>
  <c r="AG202" i="10"/>
  <c r="AG192" i="10"/>
  <c r="AG210" i="10"/>
  <c r="AC168" i="10"/>
  <c r="AC211" i="10"/>
  <c r="AC188" i="10"/>
  <c r="AC204" i="10"/>
  <c r="AC202" i="10"/>
  <c r="AC192" i="10"/>
  <c r="Y172" i="10"/>
  <c r="Y164" i="10"/>
  <c r="Y181" i="10"/>
  <c r="Y168" i="10"/>
  <c r="Y180" i="10"/>
  <c r="Y196" i="10"/>
  <c r="Y209" i="10"/>
  <c r="Y193" i="10"/>
  <c r="Y210" i="10"/>
  <c r="I143" i="10"/>
  <c r="I159" i="10"/>
  <c r="I176" i="10"/>
  <c r="I146" i="10"/>
  <c r="I204" i="10"/>
  <c r="I186" i="10"/>
  <c r="I202" i="10"/>
  <c r="S246" i="10"/>
  <c r="S245" i="10"/>
  <c r="S247" i="10"/>
  <c r="G328" i="10"/>
  <c r="G327" i="10"/>
  <c r="C24" i="10"/>
  <c r="CA140" i="16" l="1"/>
  <c r="F31" i="16" s="1"/>
  <c r="CA230" i="16"/>
  <c r="G29" i="16" s="1"/>
  <c r="CA139" i="16"/>
  <c r="F30" i="16" s="1"/>
  <c r="H30" i="16" s="1"/>
  <c r="CA325" i="10"/>
  <c r="J30" i="10" s="1"/>
  <c r="CA138" i="16"/>
  <c r="F29" i="16" s="1"/>
  <c r="BB214" i="10"/>
  <c r="BB214" i="16"/>
  <c r="BH214" i="16"/>
  <c r="AK214" i="16"/>
  <c r="AP214" i="16"/>
  <c r="BL214" i="16"/>
  <c r="BK214" i="10"/>
  <c r="CA232" i="16"/>
  <c r="G31" i="16" s="1"/>
  <c r="H31" i="16" s="1"/>
  <c r="AG214" i="16"/>
  <c r="AL214" i="16"/>
  <c r="AS214" i="16"/>
  <c r="BJ214" i="10"/>
  <c r="AH214" i="16"/>
  <c r="BN214" i="16"/>
  <c r="AQ214" i="10"/>
  <c r="AV214" i="16"/>
  <c r="BN214" i="10"/>
  <c r="BG214" i="10"/>
  <c r="BA214" i="16"/>
  <c r="BJ214" i="16"/>
  <c r="AP214" i="10"/>
  <c r="AB214" i="16"/>
  <c r="AU214" i="10"/>
  <c r="AZ214" i="10"/>
  <c r="BD214" i="10"/>
  <c r="AR214" i="10"/>
  <c r="BE214" i="16"/>
  <c r="BI214" i="16"/>
  <c r="AT214" i="10"/>
  <c r="AC214" i="16"/>
  <c r="AO214" i="16"/>
  <c r="AJ214" i="16"/>
  <c r="AV214" i="10"/>
  <c r="AX214" i="16"/>
  <c r="CA147" i="16"/>
  <c r="F38" i="16" s="1"/>
  <c r="X214" i="16"/>
  <c r="N214" i="16"/>
  <c r="CA141" i="16"/>
  <c r="F32" i="16" s="1"/>
  <c r="CA143" i="16"/>
  <c r="F34" i="16" s="1"/>
  <c r="CA187" i="16"/>
  <c r="F78" i="16" s="1"/>
  <c r="CA167" i="16"/>
  <c r="F58" i="16" s="1"/>
  <c r="CA183" i="16"/>
  <c r="F74" i="16" s="1"/>
  <c r="CA153" i="16"/>
  <c r="F44" i="16" s="1"/>
  <c r="CA169" i="16"/>
  <c r="F60" i="16" s="1"/>
  <c r="CA185" i="16"/>
  <c r="F76" i="16" s="1"/>
  <c r="CA198" i="16"/>
  <c r="F89" i="16" s="1"/>
  <c r="CA207" i="16"/>
  <c r="F98" i="16" s="1"/>
  <c r="CA209" i="16"/>
  <c r="F100" i="16" s="1"/>
  <c r="CA208" i="16"/>
  <c r="F99" i="16" s="1"/>
  <c r="CA149" i="16"/>
  <c r="F40" i="16" s="1"/>
  <c r="CA142" i="16"/>
  <c r="F33" i="16" s="1"/>
  <c r="CA144" i="16"/>
  <c r="F35" i="16" s="1"/>
  <c r="CA148" i="16"/>
  <c r="F39" i="16" s="1"/>
  <c r="CA206" i="16"/>
  <c r="F97" i="16" s="1"/>
  <c r="CA192" i="16"/>
  <c r="F83" i="16" s="1"/>
  <c r="CA158" i="16"/>
  <c r="F49" i="16" s="1"/>
  <c r="CA174" i="16"/>
  <c r="F65" i="16" s="1"/>
  <c r="CA190" i="16"/>
  <c r="F81" i="16" s="1"/>
  <c r="I214" i="16"/>
  <c r="CA230" i="10"/>
  <c r="G29" i="10" s="1"/>
  <c r="CA163" i="16"/>
  <c r="F54" i="16" s="1"/>
  <c r="CA195" i="16"/>
  <c r="F86" i="16" s="1"/>
  <c r="CA151" i="16"/>
  <c r="F42" i="16" s="1"/>
  <c r="CA197" i="16"/>
  <c r="F88" i="16" s="1"/>
  <c r="CA152" i="16"/>
  <c r="F43" i="16" s="1"/>
  <c r="CA165" i="16"/>
  <c r="F56" i="16" s="1"/>
  <c r="CA181" i="16"/>
  <c r="F72" i="16" s="1"/>
  <c r="CA156" i="16"/>
  <c r="F47" i="16" s="1"/>
  <c r="CA172" i="16"/>
  <c r="F63" i="16" s="1"/>
  <c r="CA188" i="16"/>
  <c r="F79" i="16" s="1"/>
  <c r="CA154" i="16"/>
  <c r="F45" i="16" s="1"/>
  <c r="CA170" i="16"/>
  <c r="F61" i="16" s="1"/>
  <c r="CA186" i="16"/>
  <c r="F77" i="16" s="1"/>
  <c r="CA196" i="16"/>
  <c r="F87" i="16" s="1"/>
  <c r="CA212" i="16"/>
  <c r="F103" i="16" s="1"/>
  <c r="CA210" i="16"/>
  <c r="F101" i="16" s="1"/>
  <c r="CA211" i="16"/>
  <c r="F102" i="16" s="1"/>
  <c r="P214" i="16"/>
  <c r="CA168" i="16"/>
  <c r="F59" i="16" s="1"/>
  <c r="CA155" i="16"/>
  <c r="F46" i="16" s="1"/>
  <c r="CA179" i="16"/>
  <c r="F70" i="16" s="1"/>
  <c r="CA160" i="16"/>
  <c r="F51" i="16" s="1"/>
  <c r="CA150" i="16"/>
  <c r="F41" i="16" s="1"/>
  <c r="CA166" i="16"/>
  <c r="F57" i="16" s="1"/>
  <c r="CA182" i="16"/>
  <c r="F73" i="16" s="1"/>
  <c r="CA159" i="16"/>
  <c r="F50" i="16" s="1"/>
  <c r="CA175" i="16"/>
  <c r="F66" i="16" s="1"/>
  <c r="CA191" i="16"/>
  <c r="F82" i="16" s="1"/>
  <c r="CA145" i="16"/>
  <c r="F36" i="16" s="1"/>
  <c r="CA161" i="16"/>
  <c r="F52" i="16" s="1"/>
  <c r="CA177" i="16"/>
  <c r="F68" i="16" s="1"/>
  <c r="CA193" i="16"/>
  <c r="F84" i="16" s="1"/>
  <c r="CA199" i="16"/>
  <c r="F90" i="16" s="1"/>
  <c r="CA201" i="16"/>
  <c r="F92" i="16" s="1"/>
  <c r="CA200" i="16"/>
  <c r="F91" i="16" s="1"/>
  <c r="J214" i="16"/>
  <c r="CA176" i="16"/>
  <c r="F67" i="16" s="1"/>
  <c r="CA184" i="16"/>
  <c r="F75" i="16" s="1"/>
  <c r="CA171" i="16"/>
  <c r="F62" i="16" s="1"/>
  <c r="CA157" i="16"/>
  <c r="F48" i="16" s="1"/>
  <c r="CA173" i="16"/>
  <c r="F64" i="16" s="1"/>
  <c r="CA189" i="16"/>
  <c r="F80" i="16" s="1"/>
  <c r="CA164" i="16"/>
  <c r="F55" i="16" s="1"/>
  <c r="CA180" i="16"/>
  <c r="F71" i="16" s="1"/>
  <c r="CA205" i="16"/>
  <c r="F96" i="16" s="1"/>
  <c r="CA146" i="16"/>
  <c r="F37" i="16" s="1"/>
  <c r="CA162" i="16"/>
  <c r="F53" i="16" s="1"/>
  <c r="CA178" i="16"/>
  <c r="F69" i="16" s="1"/>
  <c r="CA194" i="16"/>
  <c r="F85" i="16" s="1"/>
  <c r="CA204" i="16"/>
  <c r="F95" i="16" s="1"/>
  <c r="CA202" i="16"/>
  <c r="F93" i="16" s="1"/>
  <c r="CA203" i="16"/>
  <c r="F94" i="16" s="1"/>
  <c r="Z214" i="16"/>
  <c r="E214" i="16"/>
  <c r="R214" i="16"/>
  <c r="U214" i="16"/>
  <c r="H214" i="16"/>
  <c r="V214" i="16"/>
  <c r="D214" i="16"/>
  <c r="T214" i="16"/>
  <c r="V214" i="10"/>
  <c r="Q214" i="16"/>
  <c r="Y214" i="16"/>
  <c r="M214" i="16"/>
  <c r="L214" i="16"/>
  <c r="G214" i="16"/>
  <c r="AI31" i="16"/>
  <c r="A32" i="16"/>
  <c r="M242" i="16"/>
  <c r="U250" i="16"/>
  <c r="AC258" i="16"/>
  <c r="E234" i="16"/>
  <c r="BB283" i="16"/>
  <c r="AK266" i="16"/>
  <c r="R247" i="16"/>
  <c r="AX279" i="16"/>
  <c r="BF287" i="16"/>
  <c r="BR299" i="16"/>
  <c r="V251" i="16"/>
  <c r="N243" i="16"/>
  <c r="Z255" i="16"/>
  <c r="AT275" i="16"/>
  <c r="BV303" i="16"/>
  <c r="AL267" i="16"/>
  <c r="AH263" i="16"/>
  <c r="AD259" i="16"/>
  <c r="AP271" i="16"/>
  <c r="BJ291" i="16"/>
  <c r="BN295" i="16"/>
  <c r="BG288" i="16"/>
  <c r="Y254" i="16"/>
  <c r="AS274" i="16"/>
  <c r="BA282" i="16"/>
  <c r="AI264" i="16"/>
  <c r="F235" i="16"/>
  <c r="J239" i="16"/>
  <c r="AY280" i="16"/>
  <c r="BK292" i="16"/>
  <c r="H237" i="16"/>
  <c r="X253" i="16"/>
  <c r="BE286" i="16"/>
  <c r="AZ281" i="16"/>
  <c r="BD285" i="16"/>
  <c r="Q246" i="16"/>
  <c r="AM268" i="16"/>
  <c r="AQ272" i="16"/>
  <c r="L241" i="16"/>
  <c r="AJ265" i="16"/>
  <c r="BI290" i="16"/>
  <c r="BC284" i="16"/>
  <c r="BW304" i="16"/>
  <c r="AE260" i="16"/>
  <c r="AF261" i="16"/>
  <c r="AN269" i="16"/>
  <c r="AR273" i="16"/>
  <c r="BP297" i="16"/>
  <c r="BT301" i="16"/>
  <c r="I238" i="16"/>
  <c r="AW278" i="16"/>
  <c r="BM294" i="16"/>
  <c r="AB257" i="16"/>
  <c r="AO270" i="16"/>
  <c r="AU276" i="16"/>
  <c r="BO296" i="16"/>
  <c r="BS300" i="16"/>
  <c r="P245" i="16"/>
  <c r="AV277" i="16"/>
  <c r="BH289" i="16"/>
  <c r="BL293" i="16"/>
  <c r="AG262" i="16"/>
  <c r="BQ298" i="16"/>
  <c r="BU302" i="16"/>
  <c r="D233" i="16"/>
  <c r="T249" i="16"/>
  <c r="AA256" i="16"/>
  <c r="W214" i="16"/>
  <c r="CA229" i="16"/>
  <c r="O214" i="16"/>
  <c r="B234" i="16"/>
  <c r="A233" i="16"/>
  <c r="F214" i="16"/>
  <c r="BW306" i="16"/>
  <c r="V20" i="16"/>
  <c r="N9" i="16" s="1"/>
  <c r="CA323" i="16"/>
  <c r="AT368" i="16"/>
  <c r="AE353" i="16"/>
  <c r="Z348" i="16"/>
  <c r="AQ365" i="16"/>
  <c r="AH356" i="16"/>
  <c r="J332" i="16"/>
  <c r="R340" i="16"/>
  <c r="Q339" i="16"/>
  <c r="AW371" i="16"/>
  <c r="BE379" i="16"/>
  <c r="BM387" i="16"/>
  <c r="BQ391" i="16"/>
  <c r="AX372" i="16"/>
  <c r="BB376" i="16"/>
  <c r="M335" i="16"/>
  <c r="AJ358" i="16"/>
  <c r="Y347" i="16"/>
  <c r="AC351" i="16"/>
  <c r="AG355" i="16"/>
  <c r="AO363" i="16"/>
  <c r="AS367" i="16"/>
  <c r="AP364" i="16"/>
  <c r="E327" i="16"/>
  <c r="U343" i="16"/>
  <c r="BA375" i="16"/>
  <c r="BI383" i="16"/>
  <c r="BU395" i="16"/>
  <c r="I331" i="16"/>
  <c r="AK359" i="16"/>
  <c r="BF380" i="16"/>
  <c r="BJ384" i="16"/>
  <c r="BN388" i="16"/>
  <c r="L334" i="16"/>
  <c r="AB350" i="16"/>
  <c r="AL360" i="16"/>
  <c r="BK385" i="16"/>
  <c r="AV370" i="16"/>
  <c r="AZ374" i="16"/>
  <c r="BL386" i="16"/>
  <c r="H330" i="16"/>
  <c r="T342" i="16"/>
  <c r="AY373" i="16"/>
  <c r="BS393" i="16"/>
  <c r="BW397" i="16"/>
  <c r="V344" i="16"/>
  <c r="AD352" i="16"/>
  <c r="AI357" i="16"/>
  <c r="P338" i="16"/>
  <c r="BV396" i="16"/>
  <c r="AM361" i="16"/>
  <c r="BG381" i="16"/>
  <c r="N336" i="16"/>
  <c r="AN362" i="16"/>
  <c r="AR366" i="16"/>
  <c r="BD378" i="16"/>
  <c r="BX398" i="16"/>
  <c r="BX400" i="16" s="1"/>
  <c r="X346" i="16"/>
  <c r="BR392" i="16"/>
  <c r="D326" i="16"/>
  <c r="AU369" i="16"/>
  <c r="BC377" i="16"/>
  <c r="BO389" i="16"/>
  <c r="F328" i="16"/>
  <c r="AA349" i="16"/>
  <c r="BH382" i="16"/>
  <c r="BP390" i="16"/>
  <c r="BT394" i="16"/>
  <c r="AF354" i="16"/>
  <c r="C214" i="16"/>
  <c r="CA137" i="16"/>
  <c r="S214" i="16"/>
  <c r="K214" i="16"/>
  <c r="B327" i="16"/>
  <c r="A326" i="16"/>
  <c r="Y214" i="10"/>
  <c r="F214" i="10"/>
  <c r="K214" i="10"/>
  <c r="N214" i="10"/>
  <c r="CA143" i="10"/>
  <c r="F34" i="10" s="1"/>
  <c r="AA214" i="10"/>
  <c r="BM214" i="10"/>
  <c r="CA229" i="10"/>
  <c r="BL214" i="10"/>
  <c r="CA171" i="10"/>
  <c r="F62" i="10" s="1"/>
  <c r="CA164" i="10"/>
  <c r="F55" i="10" s="1"/>
  <c r="CA160" i="10"/>
  <c r="F51" i="10" s="1"/>
  <c r="CA186" i="10"/>
  <c r="F77" i="10" s="1"/>
  <c r="CA173" i="10"/>
  <c r="F64" i="10" s="1"/>
  <c r="CA204" i="10"/>
  <c r="F95" i="10" s="1"/>
  <c r="G329" i="10"/>
  <c r="I214" i="10"/>
  <c r="AO214" i="10"/>
  <c r="CA323" i="10"/>
  <c r="BS214" i="10"/>
  <c r="AB214" i="10"/>
  <c r="AN214" i="10"/>
  <c r="AI214" i="10"/>
  <c r="AC214" i="10"/>
  <c r="W345" i="10"/>
  <c r="Q214" i="10"/>
  <c r="AX214" i="10"/>
  <c r="AY214" i="10"/>
  <c r="CA156" i="10"/>
  <c r="F47" i="10" s="1"/>
  <c r="CA180" i="10"/>
  <c r="F71" i="10" s="1"/>
  <c r="CA140" i="10"/>
  <c r="F31" i="10" s="1"/>
  <c r="CA138" i="10"/>
  <c r="F29" i="10" s="1"/>
  <c r="CA154" i="10"/>
  <c r="F45" i="10" s="1"/>
  <c r="CA167" i="10"/>
  <c r="F58" i="10" s="1"/>
  <c r="CA202" i="10"/>
  <c r="F93" i="10" s="1"/>
  <c r="CA147" i="10"/>
  <c r="F38" i="10" s="1"/>
  <c r="CA175" i="10"/>
  <c r="F66" i="10" s="1"/>
  <c r="CA149" i="10"/>
  <c r="F40" i="10" s="1"/>
  <c r="CA163" i="10"/>
  <c r="F54" i="10" s="1"/>
  <c r="CA176" i="10"/>
  <c r="F67" i="10" s="1"/>
  <c r="CA192" i="10"/>
  <c r="F83" i="10" s="1"/>
  <c r="CA208" i="10"/>
  <c r="F99" i="10" s="1"/>
  <c r="CA174" i="10"/>
  <c r="F65" i="10" s="1"/>
  <c r="CA190" i="10"/>
  <c r="F81" i="10" s="1"/>
  <c r="CA206" i="10"/>
  <c r="F97" i="10" s="1"/>
  <c r="CA191" i="10"/>
  <c r="F82" i="10" s="1"/>
  <c r="CA207" i="10"/>
  <c r="F98" i="10" s="1"/>
  <c r="R214" i="10"/>
  <c r="K239" i="10"/>
  <c r="W214" i="10"/>
  <c r="U214" i="10"/>
  <c r="AH214" i="10"/>
  <c r="CA201" i="10"/>
  <c r="F92" i="10" s="1"/>
  <c r="C214" i="10"/>
  <c r="CA137" i="10"/>
  <c r="CA193" i="10"/>
  <c r="F84" i="10" s="1"/>
  <c r="CA142" i="10"/>
  <c r="F33" i="10" s="1"/>
  <c r="CA203" i="10"/>
  <c r="F94" i="10" s="1"/>
  <c r="CA189" i="10"/>
  <c r="F80" i="10" s="1"/>
  <c r="CA188" i="10"/>
  <c r="F79" i="10" s="1"/>
  <c r="J214" i="10"/>
  <c r="AM214" i="10"/>
  <c r="AI31" i="10"/>
  <c r="A32" i="10"/>
  <c r="AK359" i="10"/>
  <c r="M335" i="10"/>
  <c r="L334" i="10"/>
  <c r="T342" i="10"/>
  <c r="E327" i="10"/>
  <c r="D326" i="10"/>
  <c r="U343" i="10"/>
  <c r="R340" i="10"/>
  <c r="Z348" i="10"/>
  <c r="AL360" i="10"/>
  <c r="AP364" i="10"/>
  <c r="AT368" i="10"/>
  <c r="BB376" i="10"/>
  <c r="BR392" i="10"/>
  <c r="V344" i="10"/>
  <c r="AQ365" i="10"/>
  <c r="AY373" i="10"/>
  <c r="BG381" i="10"/>
  <c r="BO389" i="10"/>
  <c r="H330" i="10"/>
  <c r="N336" i="10"/>
  <c r="AD352" i="10"/>
  <c r="AX372" i="10"/>
  <c r="BJ384" i="10"/>
  <c r="AM361" i="10"/>
  <c r="AU369" i="10"/>
  <c r="J332" i="10"/>
  <c r="BN388" i="10"/>
  <c r="BV396" i="10"/>
  <c r="F328" i="10"/>
  <c r="AA349" i="10"/>
  <c r="AS367" i="10"/>
  <c r="BP390" i="10"/>
  <c r="BT394" i="10"/>
  <c r="I331" i="10"/>
  <c r="BU395" i="10"/>
  <c r="AE353" i="10"/>
  <c r="AH356" i="10"/>
  <c r="BK385" i="10"/>
  <c r="BW397" i="10"/>
  <c r="X346" i="10"/>
  <c r="AN362" i="10"/>
  <c r="BH382" i="10"/>
  <c r="BL386" i="10"/>
  <c r="AC351" i="10"/>
  <c r="AO363" i="10"/>
  <c r="BQ391" i="10"/>
  <c r="P338" i="10"/>
  <c r="AJ358" i="10"/>
  <c r="AG355" i="10"/>
  <c r="AW371" i="10"/>
  <c r="BA375" i="10"/>
  <c r="BM387" i="10"/>
  <c r="BF380" i="10"/>
  <c r="AI357" i="10"/>
  <c r="BS393" i="10"/>
  <c r="AR366" i="10"/>
  <c r="AF354" i="10"/>
  <c r="AV370" i="10"/>
  <c r="AZ374" i="10"/>
  <c r="BD378" i="10"/>
  <c r="BX398" i="10"/>
  <c r="BX400" i="10" s="1"/>
  <c r="Q339" i="10"/>
  <c r="AB350" i="10"/>
  <c r="Y347" i="10"/>
  <c r="BE379" i="10"/>
  <c r="BI383" i="10"/>
  <c r="BC377" i="10"/>
  <c r="CA324" i="10"/>
  <c r="J29" i="10" s="1"/>
  <c r="AJ214" i="10"/>
  <c r="AE214" i="10"/>
  <c r="D214" i="10"/>
  <c r="AF214" i="10"/>
  <c r="BF214" i="10"/>
  <c r="X214" i="10"/>
  <c r="S214" i="10"/>
  <c r="BA214" i="10"/>
  <c r="E214" i="10"/>
  <c r="CA231" i="10"/>
  <c r="G30" i="10" s="1"/>
  <c r="O214" i="10"/>
  <c r="A232" i="10"/>
  <c r="B233" i="10"/>
  <c r="BI214" i="10"/>
  <c r="CA170" i="10"/>
  <c r="F61" i="10" s="1"/>
  <c r="CA148" i="10"/>
  <c r="F39" i="10" s="1"/>
  <c r="CA159" i="10"/>
  <c r="F50" i="10" s="1"/>
  <c r="CA145" i="10"/>
  <c r="F36" i="10" s="1"/>
  <c r="CA161" i="10"/>
  <c r="F52" i="10" s="1"/>
  <c r="CA169" i="10"/>
  <c r="F60" i="10" s="1"/>
  <c r="CA152" i="10"/>
  <c r="F43" i="10" s="1"/>
  <c r="CA185" i="10"/>
  <c r="F76" i="10" s="1"/>
  <c r="CA150" i="10"/>
  <c r="F41" i="10" s="1"/>
  <c r="CA168" i="10"/>
  <c r="F59" i="10" s="1"/>
  <c r="CA179" i="10"/>
  <c r="F70" i="10" s="1"/>
  <c r="CA195" i="10"/>
  <c r="F86" i="10" s="1"/>
  <c r="CA165" i="10"/>
  <c r="F56" i="10" s="1"/>
  <c r="CA181" i="10"/>
  <c r="F72" i="10" s="1"/>
  <c r="CA197" i="10"/>
  <c r="F88" i="10" s="1"/>
  <c r="CA212" i="10"/>
  <c r="F103" i="10" s="1"/>
  <c r="CA196" i="10"/>
  <c r="F87" i="10" s="1"/>
  <c r="CA209" i="10"/>
  <c r="F100" i="10" s="1"/>
  <c r="AG214" i="10"/>
  <c r="AL214" i="10"/>
  <c r="T214" i="10"/>
  <c r="O337" i="10"/>
  <c r="S341" i="10"/>
  <c r="H214" i="10"/>
  <c r="L214" i="10"/>
  <c r="AK214" i="10"/>
  <c r="CA153" i="10"/>
  <c r="F44" i="10" s="1"/>
  <c r="CA144" i="10"/>
  <c r="F35" i="10" s="1"/>
  <c r="CA158" i="10"/>
  <c r="F49" i="10" s="1"/>
  <c r="CA187" i="10"/>
  <c r="F78" i="10" s="1"/>
  <c r="CA205" i="10"/>
  <c r="F96" i="10" s="1"/>
  <c r="CA211" i="10"/>
  <c r="F102" i="10" s="1"/>
  <c r="BQ214" i="10"/>
  <c r="AD214" i="10"/>
  <c r="BT214" i="10"/>
  <c r="BO214" i="10"/>
  <c r="P214" i="10"/>
  <c r="AS214" i="10"/>
  <c r="BE214" i="10"/>
  <c r="M214" i="10"/>
  <c r="BC214" i="10"/>
  <c r="BH214" i="10"/>
  <c r="M241" i="10"/>
  <c r="L240" i="10"/>
  <c r="E233" i="10"/>
  <c r="D232" i="10"/>
  <c r="AL266" i="10"/>
  <c r="F234" i="10"/>
  <c r="AT274" i="10"/>
  <c r="N242" i="10"/>
  <c r="BB282" i="10"/>
  <c r="V250" i="10"/>
  <c r="AD258" i="10"/>
  <c r="AA255" i="10"/>
  <c r="BK291" i="10"/>
  <c r="BO295" i="10"/>
  <c r="AY279" i="10"/>
  <c r="BL292" i="10"/>
  <c r="BT300" i="10"/>
  <c r="H236" i="10"/>
  <c r="Y253" i="10"/>
  <c r="AN268" i="10"/>
  <c r="BE285" i="10"/>
  <c r="BQ297" i="10"/>
  <c r="BR298" i="10"/>
  <c r="T248" i="10"/>
  <c r="AS273" i="10"/>
  <c r="AZ280" i="10"/>
  <c r="BN294" i="10"/>
  <c r="AM267" i="10"/>
  <c r="BS299" i="10"/>
  <c r="BW303" i="10"/>
  <c r="AQ271" i="10"/>
  <c r="P244" i="10"/>
  <c r="Q245" i="10"/>
  <c r="AV276" i="10"/>
  <c r="AW277" i="10"/>
  <c r="BU301" i="10"/>
  <c r="J238" i="10"/>
  <c r="Z254" i="10"/>
  <c r="AP270" i="10"/>
  <c r="AX278" i="10"/>
  <c r="BV302" i="10"/>
  <c r="U249" i="10"/>
  <c r="AR272" i="10"/>
  <c r="BA281" i="10"/>
  <c r="AE259" i="10"/>
  <c r="AU275" i="10"/>
  <c r="BG287" i="10"/>
  <c r="AI263" i="10"/>
  <c r="BD284" i="10"/>
  <c r="BP296" i="10"/>
  <c r="BX304" i="10"/>
  <c r="BX306" i="10" s="1"/>
  <c r="I237" i="10"/>
  <c r="X252" i="10"/>
  <c r="AO269" i="10"/>
  <c r="BJ290" i="10"/>
  <c r="AC257" i="10"/>
  <c r="AJ264" i="10"/>
  <c r="BF286" i="10"/>
  <c r="BC283" i="10"/>
  <c r="AK265" i="10"/>
  <c r="AG261" i="10"/>
  <c r="BH288" i="10"/>
  <c r="AB256" i="10"/>
  <c r="AF260" i="10"/>
  <c r="BM293" i="10"/>
  <c r="R246" i="10"/>
  <c r="AH262" i="10"/>
  <c r="BI289" i="10"/>
  <c r="G214" i="10"/>
  <c r="AW214" i="10"/>
  <c r="CA194" i="10"/>
  <c r="F85" i="10" s="1"/>
  <c r="CA151" i="10"/>
  <c r="F42" i="10" s="1"/>
  <c r="CA172" i="10"/>
  <c r="F63" i="10" s="1"/>
  <c r="CA146" i="10"/>
  <c r="F37" i="10" s="1"/>
  <c r="CA162" i="10"/>
  <c r="F53" i="10" s="1"/>
  <c r="CA177" i="10"/>
  <c r="F68" i="10" s="1"/>
  <c r="CA139" i="10"/>
  <c r="F30" i="10" s="1"/>
  <c r="CA155" i="10"/>
  <c r="F46" i="10" s="1"/>
  <c r="CA141" i="10"/>
  <c r="F32" i="10" s="1"/>
  <c r="CA157" i="10"/>
  <c r="F48" i="10" s="1"/>
  <c r="CA178" i="10"/>
  <c r="F69" i="10" s="1"/>
  <c r="CA184" i="10"/>
  <c r="F75" i="10" s="1"/>
  <c r="CA200" i="10"/>
  <c r="F91" i="10" s="1"/>
  <c r="CA166" i="10"/>
  <c r="F57" i="10" s="1"/>
  <c r="CA182" i="10"/>
  <c r="F73" i="10" s="1"/>
  <c r="CA198" i="10"/>
  <c r="F89" i="10" s="1"/>
  <c r="CA183" i="10"/>
  <c r="F74" i="10" s="1"/>
  <c r="CA199" i="10"/>
  <c r="F90" i="10" s="1"/>
  <c r="CA210" i="10"/>
  <c r="F101" i="10" s="1"/>
  <c r="Z214" i="10"/>
  <c r="B327" i="10"/>
  <c r="A326" i="10"/>
  <c r="H29" i="10" l="1"/>
  <c r="H29" i="16"/>
  <c r="H30" i="10"/>
  <c r="D327" i="16"/>
  <c r="AB351" i="16"/>
  <c r="AA350" i="16"/>
  <c r="T343" i="16"/>
  <c r="AW372" i="16"/>
  <c r="L335" i="16"/>
  <c r="M336" i="16"/>
  <c r="Y348" i="16"/>
  <c r="AC352" i="16"/>
  <c r="AG356" i="16"/>
  <c r="AO364" i="16"/>
  <c r="AS368" i="16"/>
  <c r="BM388" i="16"/>
  <c r="BU396" i="16"/>
  <c r="E328" i="16"/>
  <c r="U344" i="16"/>
  <c r="BA376" i="16"/>
  <c r="BI384" i="16"/>
  <c r="BQ392" i="16"/>
  <c r="AL361" i="16"/>
  <c r="AX373" i="16"/>
  <c r="I332" i="16"/>
  <c r="AK360" i="16"/>
  <c r="AP365" i="16"/>
  <c r="Q340" i="16"/>
  <c r="BE380" i="16"/>
  <c r="R341" i="16"/>
  <c r="BC378" i="16"/>
  <c r="BW398" i="16"/>
  <c r="BW400" i="16" s="1"/>
  <c r="AT369" i="16"/>
  <c r="AJ359" i="16"/>
  <c r="BD379" i="16"/>
  <c r="BL387" i="16"/>
  <c r="BP391" i="16"/>
  <c r="BT395" i="16"/>
  <c r="V345" i="16"/>
  <c r="BF381" i="16"/>
  <c r="BR393" i="16"/>
  <c r="BV397" i="16"/>
  <c r="J333" i="16"/>
  <c r="Z349" i="16"/>
  <c r="AH357" i="16"/>
  <c r="AI358" i="16"/>
  <c r="H331" i="16"/>
  <c r="AR367" i="16"/>
  <c r="BH383" i="16"/>
  <c r="N337" i="16"/>
  <c r="BB377" i="16"/>
  <c r="BJ385" i="16"/>
  <c r="AQ366" i="16"/>
  <c r="BG382" i="16"/>
  <c r="BO390" i="16"/>
  <c r="P339" i="16"/>
  <c r="AV371" i="16"/>
  <c r="AZ375" i="16"/>
  <c r="F329" i="16"/>
  <c r="BN389" i="16"/>
  <c r="AN363" i="16"/>
  <c r="AU370" i="16"/>
  <c r="AY374" i="16"/>
  <c r="BK386" i="16"/>
  <c r="BS394" i="16"/>
  <c r="X347" i="16"/>
  <c r="AE354" i="16"/>
  <c r="AF355" i="16"/>
  <c r="AM362" i="16"/>
  <c r="AD353" i="16"/>
  <c r="K334" i="16"/>
  <c r="C326" i="16"/>
  <c r="G330" i="16"/>
  <c r="O338" i="16"/>
  <c r="S342" i="16"/>
  <c r="W346" i="16"/>
  <c r="J28" i="16"/>
  <c r="AI32" i="16"/>
  <c r="A33" i="16"/>
  <c r="B328" i="16"/>
  <c r="A327" i="16"/>
  <c r="CA214" i="16"/>
  <c r="F28" i="16"/>
  <c r="AE261" i="16"/>
  <c r="F236" i="16"/>
  <c r="N244" i="16"/>
  <c r="AP272" i="16"/>
  <c r="BB284" i="16"/>
  <c r="BR300" i="16"/>
  <c r="BV304" i="16"/>
  <c r="BV306" i="16" s="1"/>
  <c r="J240" i="16"/>
  <c r="Z256" i="16"/>
  <c r="AH264" i="16"/>
  <c r="AX280" i="16"/>
  <c r="AD260" i="16"/>
  <c r="R248" i="16"/>
  <c r="AL268" i="16"/>
  <c r="AT276" i="16"/>
  <c r="BJ292" i="16"/>
  <c r="BN296" i="16"/>
  <c r="BF288" i="16"/>
  <c r="AU277" i="16"/>
  <c r="BC285" i="16"/>
  <c r="BK293" i="16"/>
  <c r="AK267" i="16"/>
  <c r="AZ282" i="16"/>
  <c r="BD286" i="16"/>
  <c r="AA257" i="16"/>
  <c r="BA283" i="16"/>
  <c r="D234" i="16"/>
  <c r="L242" i="16"/>
  <c r="T250" i="16"/>
  <c r="AG263" i="16"/>
  <c r="BG289" i="16"/>
  <c r="BO297" i="16"/>
  <c r="AN270" i="16"/>
  <c r="AR274" i="16"/>
  <c r="BP298" i="16"/>
  <c r="BT302" i="16"/>
  <c r="BQ299" i="16"/>
  <c r="I239" i="16"/>
  <c r="Q247" i="16"/>
  <c r="Y255" i="16"/>
  <c r="AB258" i="16"/>
  <c r="AM269" i="16"/>
  <c r="BS301" i="16"/>
  <c r="E235" i="16"/>
  <c r="M243" i="16"/>
  <c r="U251" i="16"/>
  <c r="AF262" i="16"/>
  <c r="AV278" i="16"/>
  <c r="BH290" i="16"/>
  <c r="BL294" i="16"/>
  <c r="AO271" i="16"/>
  <c r="AS275" i="16"/>
  <c r="BE287" i="16"/>
  <c r="BI291" i="16"/>
  <c r="BM295" i="16"/>
  <c r="BU303" i="16"/>
  <c r="AJ266" i="16"/>
  <c r="AY281" i="16"/>
  <c r="V252" i="16"/>
  <c r="H238" i="16"/>
  <c r="P246" i="16"/>
  <c r="X254" i="16"/>
  <c r="AC259" i="16"/>
  <c r="AI265" i="16"/>
  <c r="AQ273" i="16"/>
  <c r="AW279" i="16"/>
  <c r="K241" i="16"/>
  <c r="G237" i="16"/>
  <c r="W253" i="16"/>
  <c r="O245" i="16"/>
  <c r="S249" i="16"/>
  <c r="C233" i="16"/>
  <c r="G28" i="16"/>
  <c r="B235" i="16"/>
  <c r="A234" i="16"/>
  <c r="D327" i="10"/>
  <c r="M336" i="10"/>
  <c r="U344" i="10"/>
  <c r="E328" i="10"/>
  <c r="R341" i="10"/>
  <c r="Z349" i="10"/>
  <c r="AX373" i="10"/>
  <c r="BN389" i="10"/>
  <c r="BR393" i="10"/>
  <c r="V345" i="10"/>
  <c r="AI358" i="10"/>
  <c r="AU370" i="10"/>
  <c r="H331" i="10"/>
  <c r="AN363" i="10"/>
  <c r="AR367" i="10"/>
  <c r="AZ375" i="10"/>
  <c r="BT395" i="10"/>
  <c r="I332" i="10"/>
  <c r="AS368" i="10"/>
  <c r="AP365" i="10"/>
  <c r="BB377" i="10"/>
  <c r="BF381" i="10"/>
  <c r="BV397" i="10"/>
  <c r="AE354" i="10"/>
  <c r="AY374" i="10"/>
  <c r="N337" i="10"/>
  <c r="AD353" i="10"/>
  <c r="AT369" i="10"/>
  <c r="BJ385" i="10"/>
  <c r="F329" i="10"/>
  <c r="AM362" i="10"/>
  <c r="BC378" i="10"/>
  <c r="BG382" i="10"/>
  <c r="BW398" i="10"/>
  <c r="P339" i="10"/>
  <c r="AA350" i="10"/>
  <c r="AB351" i="10"/>
  <c r="AK360" i="10"/>
  <c r="X347" i="10"/>
  <c r="AJ359" i="10"/>
  <c r="AC352" i="10"/>
  <c r="AO364" i="10"/>
  <c r="BA376" i="10"/>
  <c r="BS394" i="10"/>
  <c r="AL361" i="10"/>
  <c r="AH357" i="10"/>
  <c r="J333" i="10"/>
  <c r="Q340" i="10"/>
  <c r="Y348" i="10"/>
  <c r="BE380" i="10"/>
  <c r="BQ392" i="10"/>
  <c r="T343" i="10"/>
  <c r="BK386" i="10"/>
  <c r="BD379" i="10"/>
  <c r="BP391" i="10"/>
  <c r="L335" i="10"/>
  <c r="AQ366" i="10"/>
  <c r="BO390" i="10"/>
  <c r="BH383" i="10"/>
  <c r="AG356" i="10"/>
  <c r="AW372" i="10"/>
  <c r="BI384" i="10"/>
  <c r="BM388" i="10"/>
  <c r="BU396" i="10"/>
  <c r="AF355" i="10"/>
  <c r="AV371" i="10"/>
  <c r="BL387" i="10"/>
  <c r="S342" i="10"/>
  <c r="K334" i="10"/>
  <c r="W346" i="10"/>
  <c r="O338" i="10"/>
  <c r="C326" i="10"/>
  <c r="G330" i="10"/>
  <c r="B328" i="10"/>
  <c r="A327" i="10"/>
  <c r="M242" i="10"/>
  <c r="E234" i="10"/>
  <c r="AN269" i="10"/>
  <c r="H237" i="10"/>
  <c r="AF261" i="10"/>
  <c r="X253" i="10"/>
  <c r="AM268" i="10"/>
  <c r="AV277" i="10"/>
  <c r="P245" i="10"/>
  <c r="BO296" i="10"/>
  <c r="BS300" i="10"/>
  <c r="BW304" i="10"/>
  <c r="BW306" i="10" s="1"/>
  <c r="BT301" i="10"/>
  <c r="I238" i="10"/>
  <c r="V251" i="10"/>
  <c r="AO270" i="10"/>
  <c r="AW278" i="10"/>
  <c r="BH289" i="10"/>
  <c r="BN295" i="10"/>
  <c r="Z255" i="10"/>
  <c r="AK266" i="10"/>
  <c r="AQ272" i="10"/>
  <c r="BC284" i="10"/>
  <c r="BG288" i="10"/>
  <c r="BK292" i="10"/>
  <c r="AE260" i="10"/>
  <c r="BU302" i="10"/>
  <c r="N243" i="10"/>
  <c r="Q246" i="10"/>
  <c r="AT275" i="10"/>
  <c r="BI290" i="10"/>
  <c r="D233" i="10"/>
  <c r="T249" i="10"/>
  <c r="AJ265" i="10"/>
  <c r="AC258" i="10"/>
  <c r="AH263" i="10"/>
  <c r="AA256" i="10"/>
  <c r="AI264" i="10"/>
  <c r="AY280" i="10"/>
  <c r="AU276" i="10"/>
  <c r="BD285" i="10"/>
  <c r="BL293" i="10"/>
  <c r="F235" i="10"/>
  <c r="Y254" i="10"/>
  <c r="AL267" i="10"/>
  <c r="BM294" i="10"/>
  <c r="BJ291" i="10"/>
  <c r="BR299" i="10"/>
  <c r="U250" i="10"/>
  <c r="AP271" i="10"/>
  <c r="BA282" i="10"/>
  <c r="BP297" i="10"/>
  <c r="BB283" i="10"/>
  <c r="BE286" i="10"/>
  <c r="AZ281" i="10"/>
  <c r="J239" i="10"/>
  <c r="AX279" i="10"/>
  <c r="AG262" i="10"/>
  <c r="BF287" i="10"/>
  <c r="AD259" i="10"/>
  <c r="BV303" i="10"/>
  <c r="L241" i="10"/>
  <c r="AB257" i="10"/>
  <c r="AR273" i="10"/>
  <c r="R247" i="10"/>
  <c r="BQ298" i="10"/>
  <c r="AS274" i="10"/>
  <c r="O244" i="10"/>
  <c r="W252" i="10"/>
  <c r="K240" i="10"/>
  <c r="C232" i="10"/>
  <c r="G236" i="10"/>
  <c r="S248" i="10"/>
  <c r="BW400" i="10"/>
  <c r="A33" i="10"/>
  <c r="AI32" i="10"/>
  <c r="G28" i="10"/>
  <c r="A233" i="10"/>
  <c r="B234" i="10"/>
  <c r="CA214" i="10"/>
  <c r="F28" i="10"/>
  <c r="J28" i="10"/>
  <c r="AN364" i="16" l="1"/>
  <c r="T344" i="16"/>
  <c r="AB352" i="16"/>
  <c r="D328" i="16"/>
  <c r="L336" i="16"/>
  <c r="I333" i="16"/>
  <c r="BU397" i="16"/>
  <c r="AG357" i="16"/>
  <c r="AP366" i="16"/>
  <c r="AT370" i="16"/>
  <c r="E329" i="16"/>
  <c r="U345" i="16"/>
  <c r="M337" i="16"/>
  <c r="AC353" i="16"/>
  <c r="AO365" i="16"/>
  <c r="BQ393" i="16"/>
  <c r="Q341" i="16"/>
  <c r="Y349" i="16"/>
  <c r="AK361" i="16"/>
  <c r="AW373" i="16"/>
  <c r="BE381" i="16"/>
  <c r="AS369" i="16"/>
  <c r="BA377" i="16"/>
  <c r="BI385" i="16"/>
  <c r="BM389" i="16"/>
  <c r="AH358" i="16"/>
  <c r="AL362" i="16"/>
  <c r="AX374" i="16"/>
  <c r="BB378" i="16"/>
  <c r="BF382" i="16"/>
  <c r="BV398" i="16"/>
  <c r="BV400" i="16" s="1"/>
  <c r="V346" i="16"/>
  <c r="BG383" i="16"/>
  <c r="AR368" i="16"/>
  <c r="BH384" i="16"/>
  <c r="BP392" i="16"/>
  <c r="BN390" i="16"/>
  <c r="AU371" i="16"/>
  <c r="AY375" i="16"/>
  <c r="BC379" i="16"/>
  <c r="X348" i="16"/>
  <c r="AF356" i="16"/>
  <c r="AV372" i="16"/>
  <c r="AZ376" i="16"/>
  <c r="J334" i="16"/>
  <c r="AA351" i="16"/>
  <c r="BJ386" i="16"/>
  <c r="F330" i="16"/>
  <c r="AE355" i="16"/>
  <c r="AI359" i="16"/>
  <c r="AQ367" i="16"/>
  <c r="BK387" i="16"/>
  <c r="P340" i="16"/>
  <c r="BT396" i="16"/>
  <c r="R342" i="16"/>
  <c r="BR394" i="16"/>
  <c r="N338" i="16"/>
  <c r="AD354" i="16"/>
  <c r="AM363" i="16"/>
  <c r="BO391" i="16"/>
  <c r="BS395" i="16"/>
  <c r="H332" i="16"/>
  <c r="AJ360" i="16"/>
  <c r="BD380" i="16"/>
  <c r="BL388" i="16"/>
  <c r="Z350" i="16"/>
  <c r="S343" i="16"/>
  <c r="O339" i="16"/>
  <c r="G331" i="16"/>
  <c r="K335" i="16"/>
  <c r="C327" i="16"/>
  <c r="CA327" i="16" s="1"/>
  <c r="J32" i="16" s="1"/>
  <c r="W347" i="16"/>
  <c r="B329" i="16"/>
  <c r="A328" i="16"/>
  <c r="L243" i="16"/>
  <c r="AJ267" i="16"/>
  <c r="D235" i="16"/>
  <c r="AB259" i="16"/>
  <c r="AE262" i="16"/>
  <c r="T251" i="16"/>
  <c r="N245" i="16"/>
  <c r="Z257" i="16"/>
  <c r="AX281" i="16"/>
  <c r="BJ293" i="16"/>
  <c r="BN297" i="16"/>
  <c r="AD261" i="16"/>
  <c r="AH265" i="16"/>
  <c r="AL269" i="16"/>
  <c r="R249" i="16"/>
  <c r="AP273" i="16"/>
  <c r="BB285" i="16"/>
  <c r="BF289" i="16"/>
  <c r="BR301" i="16"/>
  <c r="J241" i="16"/>
  <c r="AT277" i="16"/>
  <c r="F237" i="16"/>
  <c r="BO298" i="16"/>
  <c r="Q248" i="16"/>
  <c r="AK268" i="16"/>
  <c r="AR275" i="16"/>
  <c r="BD287" i="16"/>
  <c r="BP299" i="16"/>
  <c r="H239" i="16"/>
  <c r="AO272" i="16"/>
  <c r="M244" i="16"/>
  <c r="AV279" i="16"/>
  <c r="AM270" i="16"/>
  <c r="BS302" i="16"/>
  <c r="AY282" i="16"/>
  <c r="AZ283" i="16"/>
  <c r="P247" i="16"/>
  <c r="AQ274" i="16"/>
  <c r="AS276" i="16"/>
  <c r="AW280" i="16"/>
  <c r="BE288" i="16"/>
  <c r="BM296" i="16"/>
  <c r="V253" i="16"/>
  <c r="BK294" i="16"/>
  <c r="I240" i="16"/>
  <c r="AG264" i="16"/>
  <c r="BT303" i="16"/>
  <c r="X255" i="16"/>
  <c r="AA258" i="16"/>
  <c r="BI292" i="16"/>
  <c r="E236" i="16"/>
  <c r="U252" i="16"/>
  <c r="BH291" i="16"/>
  <c r="AU278" i="16"/>
  <c r="BC286" i="16"/>
  <c r="BG290" i="16"/>
  <c r="Y256" i="16"/>
  <c r="AN271" i="16"/>
  <c r="BL295" i="16"/>
  <c r="AF263" i="16"/>
  <c r="AI266" i="16"/>
  <c r="BA284" i="16"/>
  <c r="BQ300" i="16"/>
  <c r="BU304" i="16"/>
  <c r="BU306" i="16" s="1"/>
  <c r="AC260" i="16"/>
  <c r="K242" i="16"/>
  <c r="W254" i="16"/>
  <c r="O246" i="16"/>
  <c r="G238" i="16"/>
  <c r="S250" i="16"/>
  <c r="C234" i="16"/>
  <c r="CA234" i="16" s="1"/>
  <c r="G33" i="16" s="1"/>
  <c r="H33" i="16" s="1"/>
  <c r="CA233" i="16"/>
  <c r="F24" i="16"/>
  <c r="H28" i="16"/>
  <c r="I28" i="16" s="1"/>
  <c r="AI33" i="16"/>
  <c r="A34" i="16"/>
  <c r="A235" i="16"/>
  <c r="B236" i="16"/>
  <c r="E28" i="16"/>
  <c r="E29" i="16" s="1"/>
  <c r="E30" i="16" s="1"/>
  <c r="AN29" i="16"/>
  <c r="CA326" i="16"/>
  <c r="A234" i="10"/>
  <c r="B235" i="10"/>
  <c r="D328" i="10"/>
  <c r="BD380" i="10"/>
  <c r="N338" i="10"/>
  <c r="F330" i="10"/>
  <c r="Z350" i="10"/>
  <c r="AP366" i="10"/>
  <c r="AX374" i="10"/>
  <c r="BB378" i="10"/>
  <c r="BJ386" i="10"/>
  <c r="BG383" i="10"/>
  <c r="BK387" i="10"/>
  <c r="AV372" i="10"/>
  <c r="AE355" i="10"/>
  <c r="J334" i="10"/>
  <c r="BN390" i="10"/>
  <c r="V346" i="10"/>
  <c r="R342" i="10"/>
  <c r="AH358" i="10"/>
  <c r="AL362" i="10"/>
  <c r="AT370" i="10"/>
  <c r="BF382" i="10"/>
  <c r="BR394" i="10"/>
  <c r="AD354" i="10"/>
  <c r="AI359" i="10"/>
  <c r="AQ367" i="10"/>
  <c r="BO391" i="10"/>
  <c r="H332" i="10"/>
  <c r="P340" i="10"/>
  <c r="AA351" i="10"/>
  <c r="BH384" i="10"/>
  <c r="BT396" i="10"/>
  <c r="AG357" i="10"/>
  <c r="AW373" i="10"/>
  <c r="BA377" i="10"/>
  <c r="BE381" i="10"/>
  <c r="BI385" i="10"/>
  <c r="BU397" i="10"/>
  <c r="T344" i="10"/>
  <c r="AU371" i="10"/>
  <c r="X348" i="10"/>
  <c r="AY375" i="10"/>
  <c r="BS395" i="10"/>
  <c r="M337" i="10"/>
  <c r="AN364" i="10"/>
  <c r="AZ376" i="10"/>
  <c r="AK361" i="10"/>
  <c r="U345" i="10"/>
  <c r="AC353" i="10"/>
  <c r="AS369" i="10"/>
  <c r="I333" i="10"/>
  <c r="BC379" i="10"/>
  <c r="E329" i="10"/>
  <c r="Y349" i="10"/>
  <c r="AB352" i="10"/>
  <c r="AF356" i="10"/>
  <c r="BL388" i="10"/>
  <c r="BP392" i="10"/>
  <c r="AM363" i="10"/>
  <c r="L336" i="10"/>
  <c r="BV398" i="10"/>
  <c r="BV400" i="10" s="1"/>
  <c r="AJ360" i="10"/>
  <c r="AR368" i="10"/>
  <c r="AO365" i="10"/>
  <c r="BM389" i="10"/>
  <c r="BQ393" i="10"/>
  <c r="Q341" i="10"/>
  <c r="S343" i="10"/>
  <c r="K335" i="10"/>
  <c r="W347" i="10"/>
  <c r="C327" i="10"/>
  <c r="CA327" i="10" s="1"/>
  <c r="J32" i="10" s="1"/>
  <c r="O339" i="10"/>
  <c r="G331" i="10"/>
  <c r="E28" i="10"/>
  <c r="E29" i="10" s="1"/>
  <c r="E30" i="10" s="1"/>
  <c r="AN29" i="10"/>
  <c r="BA283" i="10"/>
  <c r="AF262" i="10"/>
  <c r="U251" i="10"/>
  <c r="AS275" i="10"/>
  <c r="AN270" i="10"/>
  <c r="M243" i="10"/>
  <c r="H238" i="10"/>
  <c r="AV278" i="10"/>
  <c r="AK267" i="10"/>
  <c r="P246" i="10"/>
  <c r="E235" i="10"/>
  <c r="BC285" i="10"/>
  <c r="X254" i="10"/>
  <c r="AC259" i="10"/>
  <c r="AH264" i="10"/>
  <c r="BE287" i="10"/>
  <c r="BI291" i="10"/>
  <c r="AZ282" i="10"/>
  <c r="BB284" i="10"/>
  <c r="BN296" i="10"/>
  <c r="F236" i="10"/>
  <c r="AD260" i="10"/>
  <c r="BD286" i="10"/>
  <c r="BL294" i="10"/>
  <c r="J240" i="10"/>
  <c r="AP272" i="10"/>
  <c r="AX280" i="10"/>
  <c r="AW279" i="10"/>
  <c r="V252" i="10"/>
  <c r="BM295" i="10"/>
  <c r="AE261" i="10"/>
  <c r="AI265" i="10"/>
  <c r="AM269" i="10"/>
  <c r="AQ273" i="10"/>
  <c r="AU277" i="10"/>
  <c r="R248" i="10"/>
  <c r="BP298" i="10"/>
  <c r="BU303" i="10"/>
  <c r="D234" i="10"/>
  <c r="L242" i="10"/>
  <c r="T250" i="10"/>
  <c r="AB258" i="10"/>
  <c r="AJ266" i="10"/>
  <c r="AR274" i="10"/>
  <c r="BQ299" i="10"/>
  <c r="BF288" i="10"/>
  <c r="BJ292" i="10"/>
  <c r="N244" i="10"/>
  <c r="AT276" i="10"/>
  <c r="BT302" i="10"/>
  <c r="Y255" i="10"/>
  <c r="AG263" i="10"/>
  <c r="BH290" i="10"/>
  <c r="AL268" i="10"/>
  <c r="AA257" i="10"/>
  <c r="BK293" i="10"/>
  <c r="BS301" i="10"/>
  <c r="I239" i="10"/>
  <c r="AY281" i="10"/>
  <c r="BG289" i="10"/>
  <c r="BR300" i="10"/>
  <c r="BO297" i="10"/>
  <c r="Z256" i="10"/>
  <c r="Q247" i="10"/>
  <c r="AO271" i="10"/>
  <c r="BV304" i="10"/>
  <c r="BV306" i="10" s="1"/>
  <c r="W253" i="10"/>
  <c r="G237" i="10"/>
  <c r="S249" i="10"/>
  <c r="K241" i="10"/>
  <c r="O245" i="10"/>
  <c r="C233" i="10"/>
  <c r="CA233" i="10" s="1"/>
  <c r="G32" i="10" s="1"/>
  <c r="H32" i="10" s="1"/>
  <c r="AI33" i="10"/>
  <c r="A34" i="10"/>
  <c r="B329" i="10"/>
  <c r="A328" i="10"/>
  <c r="H28" i="10"/>
  <c r="I28" i="10" s="1"/>
  <c r="F24" i="10"/>
  <c r="CA232" i="10"/>
  <c r="CA326" i="10"/>
  <c r="O29" i="16" l="1"/>
  <c r="AN30" i="16"/>
  <c r="B237" i="16"/>
  <c r="A236" i="16"/>
  <c r="AI34" i="16"/>
  <c r="A35" i="16"/>
  <c r="J31" i="16"/>
  <c r="AS277" i="16"/>
  <c r="AF264" i="16"/>
  <c r="Q249" i="16"/>
  <c r="I241" i="16"/>
  <c r="H240" i="16"/>
  <c r="AG265" i="16"/>
  <c r="P248" i="16"/>
  <c r="Y257" i="16"/>
  <c r="AJ268" i="16"/>
  <c r="X256" i="16"/>
  <c r="BA285" i="16"/>
  <c r="AD262" i="16"/>
  <c r="AH266" i="16"/>
  <c r="V254" i="16"/>
  <c r="R250" i="16"/>
  <c r="AL270" i="16"/>
  <c r="AP274" i="16"/>
  <c r="BB286" i="16"/>
  <c r="BF290" i="16"/>
  <c r="BR302" i="16"/>
  <c r="BM297" i="16"/>
  <c r="J242" i="16"/>
  <c r="AT278" i="16"/>
  <c r="N246" i="16"/>
  <c r="Z258" i="16"/>
  <c r="AX282" i="16"/>
  <c r="BJ294" i="16"/>
  <c r="BN298" i="16"/>
  <c r="AQ275" i="16"/>
  <c r="AY283" i="16"/>
  <c r="BK295" i="16"/>
  <c r="BL296" i="16"/>
  <c r="L244" i="16"/>
  <c r="M245" i="16"/>
  <c r="BQ301" i="16"/>
  <c r="AE263" i="16"/>
  <c r="BT304" i="16"/>
  <c r="BT306" i="16" s="1"/>
  <c r="D236" i="16"/>
  <c r="U253" i="16"/>
  <c r="AZ284" i="16"/>
  <c r="AO273" i="16"/>
  <c r="AW281" i="16"/>
  <c r="AK269" i="16"/>
  <c r="BD288" i="16"/>
  <c r="AU279" i="16"/>
  <c r="BC287" i="16"/>
  <c r="BO299" i="16"/>
  <c r="AV280" i="16"/>
  <c r="AB260" i="16"/>
  <c r="AC261" i="16"/>
  <c r="BI293" i="16"/>
  <c r="AI267" i="16"/>
  <c r="F238" i="16"/>
  <c r="AM271" i="16"/>
  <c r="BG291" i="16"/>
  <c r="AN272" i="16"/>
  <c r="BH292" i="16"/>
  <c r="BP300" i="16"/>
  <c r="E237" i="16"/>
  <c r="T252" i="16"/>
  <c r="BS303" i="16"/>
  <c r="AA259" i="16"/>
  <c r="AR276" i="16"/>
  <c r="BE289" i="16"/>
  <c r="O247" i="16"/>
  <c r="K243" i="16"/>
  <c r="G239" i="16"/>
  <c r="W255" i="16"/>
  <c r="S251" i="16"/>
  <c r="C235" i="16"/>
  <c r="CA235" i="16" s="1"/>
  <c r="G34" i="16" s="1"/>
  <c r="H34" i="16" s="1"/>
  <c r="V347" i="16"/>
  <c r="N339" i="16"/>
  <c r="F331" i="16"/>
  <c r="AD355" i="16"/>
  <c r="BI386" i="16"/>
  <c r="AX375" i="16"/>
  <c r="U346" i="16"/>
  <c r="I334" i="16"/>
  <c r="AG358" i="16"/>
  <c r="AK362" i="16"/>
  <c r="BM390" i="16"/>
  <c r="BB379" i="16"/>
  <c r="E330" i="16"/>
  <c r="Q342" i="16"/>
  <c r="AO366" i="16"/>
  <c r="AS370" i="16"/>
  <c r="AW374" i="16"/>
  <c r="BQ394" i="16"/>
  <c r="AC354" i="16"/>
  <c r="M338" i="16"/>
  <c r="Y350" i="16"/>
  <c r="BA378" i="16"/>
  <c r="BE382" i="16"/>
  <c r="BU398" i="16"/>
  <c r="AL363" i="16"/>
  <c r="AT371" i="16"/>
  <c r="D329" i="16"/>
  <c r="AE356" i="16"/>
  <c r="AU372" i="16"/>
  <c r="AY376" i="16"/>
  <c r="BO392" i="16"/>
  <c r="AH359" i="16"/>
  <c r="BT397" i="16"/>
  <c r="X349" i="16"/>
  <c r="BJ387" i="16"/>
  <c r="AI360" i="16"/>
  <c r="AQ368" i="16"/>
  <c r="BK388" i="16"/>
  <c r="Z351" i="16"/>
  <c r="AN365" i="16"/>
  <c r="BD381" i="16"/>
  <c r="BL389" i="16"/>
  <c r="BP393" i="16"/>
  <c r="P341" i="16"/>
  <c r="AP367" i="16"/>
  <c r="BF383" i="16"/>
  <c r="BN391" i="16"/>
  <c r="BR395" i="16"/>
  <c r="T345" i="16"/>
  <c r="AM364" i="16"/>
  <c r="BC380" i="16"/>
  <c r="BS396" i="16"/>
  <c r="J335" i="16"/>
  <c r="AV373" i="16"/>
  <c r="BH385" i="16"/>
  <c r="H333" i="16"/>
  <c r="L337" i="16"/>
  <c r="AB353" i="16"/>
  <c r="BG384" i="16"/>
  <c r="R343" i="16"/>
  <c r="AJ361" i="16"/>
  <c r="AR369" i="16"/>
  <c r="AZ377" i="16"/>
  <c r="AA352" i="16"/>
  <c r="AF357" i="16"/>
  <c r="K336" i="16"/>
  <c r="C328" i="16"/>
  <c r="W348" i="16"/>
  <c r="S344" i="16"/>
  <c r="O340" i="16"/>
  <c r="G332" i="16"/>
  <c r="BU400" i="16"/>
  <c r="A329" i="16"/>
  <c r="B330" i="16"/>
  <c r="K28" i="16"/>
  <c r="D29" i="16"/>
  <c r="I29" i="16" s="1"/>
  <c r="G32" i="16"/>
  <c r="K28" i="10"/>
  <c r="D29" i="10"/>
  <c r="I29" i="10" s="1"/>
  <c r="J31" i="10"/>
  <c r="E31" i="10" s="1"/>
  <c r="E32" i="10" s="1"/>
  <c r="L243" i="10"/>
  <c r="D235" i="10"/>
  <c r="Z257" i="10"/>
  <c r="Y256" i="10"/>
  <c r="AX281" i="10"/>
  <c r="AG264" i="10"/>
  <c r="R249" i="10"/>
  <c r="AP273" i="10"/>
  <c r="AO272" i="10"/>
  <c r="J241" i="10"/>
  <c r="I240" i="10"/>
  <c r="BJ293" i="10"/>
  <c r="AW280" i="10"/>
  <c r="AH265" i="10"/>
  <c r="Q248" i="10"/>
  <c r="X255" i="10"/>
  <c r="AV279" i="10"/>
  <c r="BE288" i="10"/>
  <c r="BQ300" i="10"/>
  <c r="E236" i="10"/>
  <c r="U252" i="10"/>
  <c r="AK268" i="10"/>
  <c r="AB259" i="10"/>
  <c r="AE262" i="10"/>
  <c r="AI266" i="10"/>
  <c r="AM270" i="10"/>
  <c r="AQ274" i="10"/>
  <c r="AU278" i="10"/>
  <c r="BD287" i="10"/>
  <c r="BH291" i="10"/>
  <c r="BP299" i="10"/>
  <c r="P247" i="10"/>
  <c r="BU304" i="10"/>
  <c r="BU306" i="10" s="1"/>
  <c r="BR301" i="10"/>
  <c r="AJ267" i="10"/>
  <c r="BI292" i="10"/>
  <c r="AA258" i="10"/>
  <c r="AY282" i="10"/>
  <c r="BC286" i="10"/>
  <c r="BG290" i="10"/>
  <c r="BK294" i="10"/>
  <c r="BO298" i="10"/>
  <c r="BS302" i="10"/>
  <c r="H239" i="10"/>
  <c r="AN271" i="10"/>
  <c r="BA284" i="10"/>
  <c r="BM296" i="10"/>
  <c r="F237" i="10"/>
  <c r="M244" i="10"/>
  <c r="N245" i="10"/>
  <c r="V253" i="10"/>
  <c r="AC260" i="10"/>
  <c r="AD261" i="10"/>
  <c r="AL269" i="10"/>
  <c r="AS276" i="10"/>
  <c r="AT277" i="10"/>
  <c r="BF289" i="10"/>
  <c r="BN297" i="10"/>
  <c r="AR275" i="10"/>
  <c r="BB285" i="10"/>
  <c r="AF263" i="10"/>
  <c r="AZ283" i="10"/>
  <c r="BT303" i="10"/>
  <c r="BL295" i="10"/>
  <c r="T251" i="10"/>
  <c r="K242" i="10"/>
  <c r="C234" i="10"/>
  <c r="W254" i="10"/>
  <c r="O246" i="10"/>
  <c r="G238" i="10"/>
  <c r="S250" i="10"/>
  <c r="G31" i="10"/>
  <c r="AE356" i="10"/>
  <c r="T345" i="10"/>
  <c r="L337" i="10"/>
  <c r="D329" i="10"/>
  <c r="AU372" i="10"/>
  <c r="AJ361" i="10"/>
  <c r="J335" i="10"/>
  <c r="AD355" i="10"/>
  <c r="AH359" i="10"/>
  <c r="BF383" i="10"/>
  <c r="V347" i="10"/>
  <c r="BS396" i="10"/>
  <c r="AM364" i="10"/>
  <c r="AF357" i="10"/>
  <c r="BH385" i="10"/>
  <c r="BL389" i="10"/>
  <c r="AR369" i="10"/>
  <c r="N339" i="10"/>
  <c r="BJ387" i="10"/>
  <c r="F331" i="10"/>
  <c r="AI360" i="10"/>
  <c r="AQ368" i="10"/>
  <c r="R343" i="10"/>
  <c r="AW374" i="10"/>
  <c r="Z351" i="10"/>
  <c r="AT371" i="10"/>
  <c r="BR395" i="10"/>
  <c r="AA352" i="10"/>
  <c r="AY376" i="10"/>
  <c r="BC380" i="10"/>
  <c r="U346" i="10"/>
  <c r="AL363" i="10"/>
  <c r="BB379" i="10"/>
  <c r="BK388" i="10"/>
  <c r="Q342" i="10"/>
  <c r="X349" i="10"/>
  <c r="AN365" i="10"/>
  <c r="AZ377" i="10"/>
  <c r="P341" i="10"/>
  <c r="AS370" i="10"/>
  <c r="E330" i="10"/>
  <c r="AG358" i="10"/>
  <c r="BE382" i="10"/>
  <c r="AP367" i="10"/>
  <c r="BO392" i="10"/>
  <c r="BP393" i="10"/>
  <c r="Y350" i="10"/>
  <c r="BM390" i="10"/>
  <c r="AX375" i="10"/>
  <c r="BN391" i="10"/>
  <c r="AB353" i="10"/>
  <c r="BA378" i="10"/>
  <c r="BI386" i="10"/>
  <c r="BU398" i="10"/>
  <c r="AC354" i="10"/>
  <c r="I334" i="10"/>
  <c r="AV373" i="10"/>
  <c r="BD381" i="10"/>
  <c r="BT397" i="10"/>
  <c r="AK362" i="10"/>
  <c r="BQ394" i="10"/>
  <c r="M338" i="10"/>
  <c r="BG384" i="10"/>
  <c r="H333" i="10"/>
  <c r="AO366" i="10"/>
  <c r="O340" i="10"/>
  <c r="G332" i="10"/>
  <c r="K336" i="10"/>
  <c r="S344" i="10"/>
  <c r="W348" i="10"/>
  <c r="C328" i="10"/>
  <c r="A35" i="10"/>
  <c r="AI34" i="10"/>
  <c r="O29" i="10"/>
  <c r="AN30" i="10"/>
  <c r="BU400" i="10"/>
  <c r="A329" i="10"/>
  <c r="B330" i="10"/>
  <c r="B236" i="10"/>
  <c r="A235" i="10"/>
  <c r="H32" i="16" l="1"/>
  <c r="O30" i="16"/>
  <c r="AN31" i="16"/>
  <c r="O31" i="16" s="1"/>
  <c r="CA328" i="16"/>
  <c r="K29" i="16"/>
  <c r="D30" i="16"/>
  <c r="I30" i="16" s="1"/>
  <c r="A330" i="16"/>
  <c r="B331" i="16"/>
  <c r="BA286" i="16"/>
  <c r="AM272" i="16"/>
  <c r="AG266" i="16"/>
  <c r="I242" i="16"/>
  <c r="F239" i="16"/>
  <c r="Q250" i="16"/>
  <c r="V255" i="16"/>
  <c r="Y258" i="16"/>
  <c r="BJ295" i="16"/>
  <c r="J243" i="16"/>
  <c r="Z259" i="16"/>
  <c r="AH267" i="16"/>
  <c r="AX283" i="16"/>
  <c r="BR303" i="16"/>
  <c r="N247" i="16"/>
  <c r="R251" i="16"/>
  <c r="AD263" i="16"/>
  <c r="AL271" i="16"/>
  <c r="AP275" i="16"/>
  <c r="AT279" i="16"/>
  <c r="BN299" i="16"/>
  <c r="BF291" i="16"/>
  <c r="BB287" i="16"/>
  <c r="D237" i="16"/>
  <c r="T253" i="16"/>
  <c r="AN273" i="16"/>
  <c r="AZ285" i="16"/>
  <c r="BL297" i="16"/>
  <c r="BP301" i="16"/>
  <c r="M246" i="16"/>
  <c r="AO274" i="16"/>
  <c r="AW282" i="16"/>
  <c r="H241" i="16"/>
  <c r="AF265" i="16"/>
  <c r="BK296" i="16"/>
  <c r="AA260" i="16"/>
  <c r="AB261" i="16"/>
  <c r="E238" i="16"/>
  <c r="BI294" i="16"/>
  <c r="BQ302" i="16"/>
  <c r="X257" i="16"/>
  <c r="AQ276" i="16"/>
  <c r="BO300" i="16"/>
  <c r="L245" i="16"/>
  <c r="AK270" i="16"/>
  <c r="AJ269" i="16"/>
  <c r="BH293" i="16"/>
  <c r="AC262" i="16"/>
  <c r="BE290" i="16"/>
  <c r="P249" i="16"/>
  <c r="AU280" i="16"/>
  <c r="AY284" i="16"/>
  <c r="BC288" i="16"/>
  <c r="BG292" i="16"/>
  <c r="BS304" i="16"/>
  <c r="BS306" i="16" s="1"/>
  <c r="AS278" i="16"/>
  <c r="AR277" i="16"/>
  <c r="AV281" i="16"/>
  <c r="BD289" i="16"/>
  <c r="U254" i="16"/>
  <c r="BM298" i="16"/>
  <c r="AE264" i="16"/>
  <c r="AI268" i="16"/>
  <c r="O248" i="16"/>
  <c r="K244" i="16"/>
  <c r="C236" i="16"/>
  <c r="S252" i="16"/>
  <c r="G240" i="16"/>
  <c r="W256" i="16"/>
  <c r="L28" i="16"/>
  <c r="M28" i="16"/>
  <c r="N340" i="16"/>
  <c r="AA353" i="16"/>
  <c r="V348" i="16"/>
  <c r="AF358" i="16"/>
  <c r="AD356" i="16"/>
  <c r="AH360" i="16"/>
  <c r="F332" i="16"/>
  <c r="AC355" i="16"/>
  <c r="AK363" i="16"/>
  <c r="BE383" i="16"/>
  <c r="BQ395" i="16"/>
  <c r="BB380" i="16"/>
  <c r="E331" i="16"/>
  <c r="I335" i="16"/>
  <c r="AG359" i="16"/>
  <c r="AW375" i="16"/>
  <c r="Q343" i="16"/>
  <c r="AS371" i="16"/>
  <c r="BI387" i="16"/>
  <c r="BM391" i="16"/>
  <c r="AL364" i="16"/>
  <c r="AT372" i="16"/>
  <c r="U347" i="16"/>
  <c r="M339" i="16"/>
  <c r="Y351" i="16"/>
  <c r="AO367" i="16"/>
  <c r="BA379" i="16"/>
  <c r="AX376" i="16"/>
  <c r="P342" i="16"/>
  <c r="AI361" i="16"/>
  <c r="R344" i="16"/>
  <c r="Z352" i="16"/>
  <c r="AE357" i="16"/>
  <c r="AV374" i="16"/>
  <c r="L338" i="16"/>
  <c r="AP368" i="16"/>
  <c r="BF384" i="16"/>
  <c r="BN392" i="16"/>
  <c r="BR396" i="16"/>
  <c r="BG385" i="16"/>
  <c r="BO393" i="16"/>
  <c r="BS397" i="16"/>
  <c r="J336" i="16"/>
  <c r="BL390" i="16"/>
  <c r="BP394" i="16"/>
  <c r="T346" i="16"/>
  <c r="AU373" i="16"/>
  <c r="AY377" i="16"/>
  <c r="BK389" i="16"/>
  <c r="AJ362" i="16"/>
  <c r="AR370" i="16"/>
  <c r="BH386" i="16"/>
  <c r="AB354" i="16"/>
  <c r="AM365" i="16"/>
  <c r="BJ388" i="16"/>
  <c r="H334" i="16"/>
  <c r="X350" i="16"/>
  <c r="AQ369" i="16"/>
  <c r="BC381" i="16"/>
  <c r="AN366" i="16"/>
  <c r="AZ378" i="16"/>
  <c r="BD382" i="16"/>
  <c r="BT398" i="16"/>
  <c r="BT400" i="16" s="1"/>
  <c r="D330" i="16"/>
  <c r="O341" i="16"/>
  <c r="K337" i="16"/>
  <c r="W349" i="16"/>
  <c r="S345" i="16"/>
  <c r="C329" i="16"/>
  <c r="CA329" i="16" s="1"/>
  <c r="J34" i="16" s="1"/>
  <c r="G333" i="16"/>
  <c r="E31" i="16"/>
  <c r="E32" i="16" s="1"/>
  <c r="AI35" i="16"/>
  <c r="A36" i="16"/>
  <c r="B238" i="16"/>
  <c r="A237" i="16"/>
  <c r="B331" i="10"/>
  <c r="A330" i="10"/>
  <c r="O30" i="10"/>
  <c r="AN31" i="10"/>
  <c r="O31" i="10" s="1"/>
  <c r="CA328" i="10"/>
  <c r="B237" i="10"/>
  <c r="A236" i="10"/>
  <c r="CA234" i="10"/>
  <c r="Q343" i="10"/>
  <c r="AN366" i="10"/>
  <c r="I335" i="10"/>
  <c r="H334" i="10"/>
  <c r="AO367" i="10"/>
  <c r="Y351" i="10"/>
  <c r="X350" i="10"/>
  <c r="P342" i="10"/>
  <c r="AF358" i="10"/>
  <c r="N340" i="10"/>
  <c r="AD356" i="10"/>
  <c r="F332" i="10"/>
  <c r="AE357" i="10"/>
  <c r="AY377" i="10"/>
  <c r="BK389" i="10"/>
  <c r="AB354" i="10"/>
  <c r="AV374" i="10"/>
  <c r="BL390" i="10"/>
  <c r="R344" i="10"/>
  <c r="Z352" i="10"/>
  <c r="AT372" i="10"/>
  <c r="BR396" i="10"/>
  <c r="V348" i="10"/>
  <c r="AM365" i="10"/>
  <c r="AL364" i="10"/>
  <c r="AP368" i="10"/>
  <c r="AX376" i="10"/>
  <c r="BB380" i="10"/>
  <c r="BJ388" i="10"/>
  <c r="BN392" i="10"/>
  <c r="AQ369" i="10"/>
  <c r="AA353" i="10"/>
  <c r="BF384" i="10"/>
  <c r="BG385" i="10"/>
  <c r="BO393" i="10"/>
  <c r="BS397" i="10"/>
  <c r="T346" i="10"/>
  <c r="AC355" i="10"/>
  <c r="AK363" i="10"/>
  <c r="AS371" i="10"/>
  <c r="BQ395" i="10"/>
  <c r="BH386" i="10"/>
  <c r="E331" i="10"/>
  <c r="AG359" i="10"/>
  <c r="BC381" i="10"/>
  <c r="AR370" i="10"/>
  <c r="BT398" i="10"/>
  <c r="BT400" i="10" s="1"/>
  <c r="M339" i="10"/>
  <c r="BM391" i="10"/>
  <c r="AZ378" i="10"/>
  <c r="AU373" i="10"/>
  <c r="J336" i="10"/>
  <c r="AH360" i="10"/>
  <c r="AJ362" i="10"/>
  <c r="BD382" i="10"/>
  <c r="D330" i="10"/>
  <c r="L338" i="10"/>
  <c r="U347" i="10"/>
  <c r="BE383" i="10"/>
  <c r="AI361" i="10"/>
  <c r="BP394" i="10"/>
  <c r="AW375" i="10"/>
  <c r="BA379" i="10"/>
  <c r="BI387" i="10"/>
  <c r="S345" i="10"/>
  <c r="K337" i="10"/>
  <c r="O341" i="10"/>
  <c r="C329" i="10"/>
  <c r="CA329" i="10" s="1"/>
  <c r="J34" i="10" s="1"/>
  <c r="G333" i="10"/>
  <c r="W349" i="10"/>
  <c r="H31" i="10"/>
  <c r="D30" i="10"/>
  <c r="I30" i="10" s="1"/>
  <c r="K29" i="10"/>
  <c r="I241" i="10"/>
  <c r="H240" i="10"/>
  <c r="BE289" i="10"/>
  <c r="BD288" i="10"/>
  <c r="Z258" i="10"/>
  <c r="BQ301" i="10"/>
  <c r="AH266" i="10"/>
  <c r="AP274" i="10"/>
  <c r="J242" i="10"/>
  <c r="R250" i="10"/>
  <c r="AX282" i="10"/>
  <c r="AE263" i="10"/>
  <c r="AQ275" i="10"/>
  <c r="BC287" i="10"/>
  <c r="BK295" i="10"/>
  <c r="AM271" i="10"/>
  <c r="AZ284" i="10"/>
  <c r="BL296" i="10"/>
  <c r="L244" i="10"/>
  <c r="M245" i="10"/>
  <c r="AR276" i="10"/>
  <c r="AS277" i="10"/>
  <c r="BB286" i="10"/>
  <c r="BJ294" i="10"/>
  <c r="F238" i="10"/>
  <c r="V254" i="10"/>
  <c r="AL270" i="10"/>
  <c r="AT278" i="10"/>
  <c r="BR302" i="10"/>
  <c r="Q249" i="10"/>
  <c r="AN272" i="10"/>
  <c r="AW281" i="10"/>
  <c r="AA259" i="10"/>
  <c r="AI267" i="10"/>
  <c r="AY283" i="10"/>
  <c r="BO299" i="10"/>
  <c r="BS303" i="10"/>
  <c r="AU279" i="10"/>
  <c r="BP300" i="10"/>
  <c r="BT304" i="10"/>
  <c r="BT306" i="10" s="1"/>
  <c r="E237" i="10"/>
  <c r="T252" i="10"/>
  <c r="AK269" i="10"/>
  <c r="BI293" i="10"/>
  <c r="BM297" i="10"/>
  <c r="BF290" i="10"/>
  <c r="BN298" i="10"/>
  <c r="Y257" i="10"/>
  <c r="AF264" i="10"/>
  <c r="BH292" i="10"/>
  <c r="AB260" i="10"/>
  <c r="AC261" i="10"/>
  <c r="N246" i="10"/>
  <c r="AD262" i="10"/>
  <c r="X256" i="10"/>
  <c r="AG265" i="10"/>
  <c r="D236" i="10"/>
  <c r="AJ268" i="10"/>
  <c r="AO273" i="10"/>
  <c r="BG291" i="10"/>
  <c r="BA285" i="10"/>
  <c r="P248" i="10"/>
  <c r="U253" i="10"/>
  <c r="AV280" i="10"/>
  <c r="W255" i="10"/>
  <c r="O247" i="10"/>
  <c r="C235" i="10"/>
  <c r="CA235" i="10" s="1"/>
  <c r="G34" i="10" s="1"/>
  <c r="H34" i="10" s="1"/>
  <c r="G239" i="10"/>
  <c r="K243" i="10"/>
  <c r="S251" i="10"/>
  <c r="AI35" i="10"/>
  <c r="A36" i="10"/>
  <c r="L28" i="10"/>
  <c r="M28" i="10"/>
  <c r="AN32" i="16" l="1"/>
  <c r="O32" i="16" s="1"/>
  <c r="AN32" i="10"/>
  <c r="O32" i="10" s="1"/>
  <c r="AA261" i="16"/>
  <c r="AK271" i="16"/>
  <c r="AT280" i="16"/>
  <c r="Z260" i="16"/>
  <c r="N248" i="16"/>
  <c r="BB288" i="16"/>
  <c r="F240" i="16"/>
  <c r="AH268" i="16"/>
  <c r="BN300" i="16"/>
  <c r="AD264" i="16"/>
  <c r="AP276" i="16"/>
  <c r="BF292" i="16"/>
  <c r="BJ296" i="16"/>
  <c r="R252" i="16"/>
  <c r="AL272" i="16"/>
  <c r="AX284" i="16"/>
  <c r="BR304" i="16"/>
  <c r="BR306" i="16" s="1"/>
  <c r="V256" i="16"/>
  <c r="J244" i="16"/>
  <c r="AQ277" i="16"/>
  <c r="BG293" i="16"/>
  <c r="AM273" i="16"/>
  <c r="AS279" i="16"/>
  <c r="AW283" i="16"/>
  <c r="BE291" i="16"/>
  <c r="BM299" i="16"/>
  <c r="BQ303" i="16"/>
  <c r="E239" i="16"/>
  <c r="M247" i="16"/>
  <c r="U255" i="16"/>
  <c r="X258" i="16"/>
  <c r="BC289" i="16"/>
  <c r="BK297" i="16"/>
  <c r="I243" i="16"/>
  <c r="Q251" i="16"/>
  <c r="AB262" i="16"/>
  <c r="AJ270" i="16"/>
  <c r="BH294" i="16"/>
  <c r="BI295" i="16"/>
  <c r="AF266" i="16"/>
  <c r="D238" i="16"/>
  <c r="L246" i="16"/>
  <c r="T254" i="16"/>
  <c r="Y259" i="16"/>
  <c r="AR278" i="16"/>
  <c r="AV282" i="16"/>
  <c r="BD290" i="16"/>
  <c r="BP302" i="16"/>
  <c r="AE265" i="16"/>
  <c r="AI269" i="16"/>
  <c r="AY285" i="16"/>
  <c r="BO301" i="16"/>
  <c r="AG267" i="16"/>
  <c r="AN274" i="16"/>
  <c r="AZ286" i="16"/>
  <c r="BL298" i="16"/>
  <c r="AU281" i="16"/>
  <c r="AO275" i="16"/>
  <c r="BA287" i="16"/>
  <c r="H242" i="16"/>
  <c r="P250" i="16"/>
  <c r="AC263" i="16"/>
  <c r="S253" i="16"/>
  <c r="O249" i="16"/>
  <c r="G241" i="16"/>
  <c r="W257" i="16"/>
  <c r="K245" i="16"/>
  <c r="C237" i="16"/>
  <c r="CA237" i="16" s="1"/>
  <c r="G36" i="16" s="1"/>
  <c r="H36" i="16" s="1"/>
  <c r="AL28" i="16"/>
  <c r="CA236" i="16"/>
  <c r="H335" i="16"/>
  <c r="X351" i="16"/>
  <c r="AJ363" i="16"/>
  <c r="P343" i="16"/>
  <c r="E332" i="16"/>
  <c r="I336" i="16"/>
  <c r="AG360" i="16"/>
  <c r="AW376" i="16"/>
  <c r="AP369" i="16"/>
  <c r="Q344" i="16"/>
  <c r="AI362" i="16"/>
  <c r="BM392" i="16"/>
  <c r="BB381" i="16"/>
  <c r="U348" i="16"/>
  <c r="M340" i="16"/>
  <c r="Y352" i="16"/>
  <c r="AO368" i="16"/>
  <c r="BA380" i="16"/>
  <c r="AH361" i="16"/>
  <c r="AL365" i="16"/>
  <c r="AC356" i="16"/>
  <c r="AK364" i="16"/>
  <c r="AS372" i="16"/>
  <c r="BE384" i="16"/>
  <c r="BI388" i="16"/>
  <c r="BQ396" i="16"/>
  <c r="AT373" i="16"/>
  <c r="BN393" i="16"/>
  <c r="BR397" i="16"/>
  <c r="F333" i="16"/>
  <c r="V349" i="16"/>
  <c r="AD357" i="16"/>
  <c r="AU374" i="16"/>
  <c r="AY378" i="16"/>
  <c r="BS398" i="16"/>
  <c r="BS400" i="16" s="1"/>
  <c r="D331" i="16"/>
  <c r="AF359" i="16"/>
  <c r="BH387" i="16"/>
  <c r="J337" i="16"/>
  <c r="BJ389" i="16"/>
  <c r="AM366" i="16"/>
  <c r="AQ370" i="16"/>
  <c r="BC382" i="16"/>
  <c r="BG386" i="16"/>
  <c r="L339" i="16"/>
  <c r="AR371" i="16"/>
  <c r="AZ379" i="16"/>
  <c r="BO394" i="16"/>
  <c r="T347" i="16"/>
  <c r="AA354" i="16"/>
  <c r="AB355" i="16"/>
  <c r="AN367" i="16"/>
  <c r="BL391" i="16"/>
  <c r="Z353" i="16"/>
  <c r="AX377" i="16"/>
  <c r="BF385" i="16"/>
  <c r="N341" i="16"/>
  <c r="AE358" i="16"/>
  <c r="BK390" i="16"/>
  <c r="AV375" i="16"/>
  <c r="BD383" i="16"/>
  <c r="BP395" i="16"/>
  <c r="R345" i="16"/>
  <c r="C330" i="16"/>
  <c r="CA330" i="16" s="1"/>
  <c r="J35" i="16" s="1"/>
  <c r="O342" i="16"/>
  <c r="S346" i="16"/>
  <c r="K338" i="16"/>
  <c r="G334" i="16"/>
  <c r="W350" i="16"/>
  <c r="A238" i="16"/>
  <c r="B239" i="16"/>
  <c r="K30" i="16"/>
  <c r="D31" i="16"/>
  <c r="I31" i="16" s="1"/>
  <c r="L29" i="16"/>
  <c r="M29" i="16"/>
  <c r="AI36" i="16"/>
  <c r="A37" i="16"/>
  <c r="A331" i="16"/>
  <c r="B332" i="16"/>
  <c r="J33" i="16"/>
  <c r="B238" i="10"/>
  <c r="A237" i="10"/>
  <c r="B332" i="10"/>
  <c r="A331" i="10"/>
  <c r="AL28" i="10"/>
  <c r="A37" i="10"/>
  <c r="AI36" i="10"/>
  <c r="K30" i="10"/>
  <c r="D31" i="10"/>
  <c r="I31" i="10" s="1"/>
  <c r="J33" i="10"/>
  <c r="M29" i="10"/>
  <c r="L29" i="10"/>
  <c r="G33" i="10"/>
  <c r="I242" i="10"/>
  <c r="BB287" i="10"/>
  <c r="AR277" i="10"/>
  <c r="L245" i="10"/>
  <c r="AJ269" i="10"/>
  <c r="D237" i="10"/>
  <c r="AB261" i="10"/>
  <c r="AA260" i="10"/>
  <c r="T253" i="10"/>
  <c r="AM272" i="10"/>
  <c r="BC288" i="10"/>
  <c r="BS304" i="10"/>
  <c r="BS306" i="10" s="1"/>
  <c r="J243" i="10"/>
  <c r="M246" i="10"/>
  <c r="AP275" i="10"/>
  <c r="BE290" i="10"/>
  <c r="BI294" i="10"/>
  <c r="BM298" i="10"/>
  <c r="P249" i="10"/>
  <c r="AF265" i="10"/>
  <c r="Y258" i="10"/>
  <c r="AD263" i="10"/>
  <c r="AE264" i="10"/>
  <c r="AU280" i="10"/>
  <c r="BG292" i="10"/>
  <c r="BH293" i="10"/>
  <c r="U254" i="10"/>
  <c r="AH267" i="10"/>
  <c r="BQ302" i="10"/>
  <c r="BF291" i="10"/>
  <c r="BJ295" i="10"/>
  <c r="Q250" i="10"/>
  <c r="AL271" i="10"/>
  <c r="AW282" i="10"/>
  <c r="BD289" i="10"/>
  <c r="AZ285" i="10"/>
  <c r="Z259" i="10"/>
  <c r="AC262" i="10"/>
  <c r="AX283" i="10"/>
  <c r="BA286" i="10"/>
  <c r="H241" i="10"/>
  <c r="X257" i="10"/>
  <c r="AN273" i="10"/>
  <c r="AV281" i="10"/>
  <c r="BR303" i="10"/>
  <c r="F239" i="10"/>
  <c r="N247" i="10"/>
  <c r="AO274" i="10"/>
  <c r="AT279" i="10"/>
  <c r="AY284" i="10"/>
  <c r="BO300" i="10"/>
  <c r="AI268" i="10"/>
  <c r="BN299" i="10"/>
  <c r="BP301" i="10"/>
  <c r="E238" i="10"/>
  <c r="AK270" i="10"/>
  <c r="BL297" i="10"/>
  <c r="V255" i="10"/>
  <c r="BK296" i="10"/>
  <c r="AQ276" i="10"/>
  <c r="AS278" i="10"/>
  <c r="AG266" i="10"/>
  <c r="R251" i="10"/>
  <c r="K244" i="10"/>
  <c r="O248" i="10"/>
  <c r="W256" i="10"/>
  <c r="C236" i="10"/>
  <c r="CA236" i="10" s="1"/>
  <c r="G35" i="10" s="1"/>
  <c r="H35" i="10" s="1"/>
  <c r="G240" i="10"/>
  <c r="S252" i="10"/>
  <c r="AZ379" i="10"/>
  <c r="I336" i="10"/>
  <c r="Y352" i="10"/>
  <c r="AO368" i="10"/>
  <c r="J337" i="10"/>
  <c r="AT373" i="10"/>
  <c r="BN393" i="10"/>
  <c r="BR397" i="10"/>
  <c r="AM366" i="10"/>
  <c r="BC382" i="10"/>
  <c r="BO394" i="10"/>
  <c r="T347" i="10"/>
  <c r="AJ363" i="10"/>
  <c r="AV375" i="10"/>
  <c r="BD383" i="10"/>
  <c r="AH361" i="10"/>
  <c r="BF385" i="10"/>
  <c r="F333" i="10"/>
  <c r="N341" i="10"/>
  <c r="AA354" i="10"/>
  <c r="AE358" i="10"/>
  <c r="R345" i="10"/>
  <c r="AL365" i="10"/>
  <c r="AI362" i="10"/>
  <c r="AU374" i="10"/>
  <c r="AY378" i="10"/>
  <c r="BK390" i="10"/>
  <c r="BS398" i="10"/>
  <c r="BS400" i="10" s="1"/>
  <c r="AD357" i="10"/>
  <c r="AP369" i="10"/>
  <c r="AX377" i="10"/>
  <c r="BJ389" i="10"/>
  <c r="M340" i="10"/>
  <c r="Q344" i="10"/>
  <c r="P343" i="10"/>
  <c r="AG360" i="10"/>
  <c r="BP395" i="10"/>
  <c r="BG386" i="10"/>
  <c r="AR371" i="10"/>
  <c r="BL391" i="10"/>
  <c r="E332" i="10"/>
  <c r="U348" i="10"/>
  <c r="AW376" i="10"/>
  <c r="BE384" i="10"/>
  <c r="BM392" i="10"/>
  <c r="D331" i="10"/>
  <c r="L339" i="10"/>
  <c r="AC356" i="10"/>
  <c r="BQ396" i="10"/>
  <c r="V349" i="10"/>
  <c r="AF359" i="10"/>
  <c r="AN367" i="10"/>
  <c r="BA380" i="10"/>
  <c r="BI388" i="10"/>
  <c r="H335" i="10"/>
  <c r="X351" i="10"/>
  <c r="Z353" i="10"/>
  <c r="BB381" i="10"/>
  <c r="AQ370" i="10"/>
  <c r="AB355" i="10"/>
  <c r="BH387" i="10"/>
  <c r="AK364" i="10"/>
  <c r="AS372" i="10"/>
  <c r="O342" i="10"/>
  <c r="K338" i="10"/>
  <c r="W350" i="10"/>
  <c r="G334" i="10"/>
  <c r="S346" i="10"/>
  <c r="C330" i="10"/>
  <c r="CA330" i="10" s="1"/>
  <c r="J35" i="10" s="1"/>
  <c r="AN33" i="10" l="1"/>
  <c r="O33" i="10" s="1"/>
  <c r="AN33" i="16"/>
  <c r="O33" i="16" s="1"/>
  <c r="AL29" i="16"/>
  <c r="P29" i="16" s="1"/>
  <c r="A332" i="16"/>
  <c r="B333" i="16"/>
  <c r="A239" i="16"/>
  <c r="B240" i="16"/>
  <c r="G35" i="16"/>
  <c r="H336" i="16"/>
  <c r="P344" i="16"/>
  <c r="X352" i="16"/>
  <c r="M341" i="16"/>
  <c r="E333" i="16"/>
  <c r="I337" i="16"/>
  <c r="AK365" i="16"/>
  <c r="AD358" i="16"/>
  <c r="AH362" i="16"/>
  <c r="AL366" i="16"/>
  <c r="AT374" i="16"/>
  <c r="BB382" i="16"/>
  <c r="U349" i="16"/>
  <c r="Q345" i="16"/>
  <c r="AS373" i="16"/>
  <c r="AW377" i="16"/>
  <c r="BA381" i="16"/>
  <c r="AC357" i="16"/>
  <c r="Y353" i="16"/>
  <c r="AG361" i="16"/>
  <c r="AO369" i="16"/>
  <c r="BE385" i="16"/>
  <c r="BI389" i="16"/>
  <c r="BM393" i="16"/>
  <c r="BQ397" i="16"/>
  <c r="AP370" i="16"/>
  <c r="BF386" i="16"/>
  <c r="BJ390" i="16"/>
  <c r="BR398" i="16"/>
  <c r="BR400" i="16" s="1"/>
  <c r="BG387" i="16"/>
  <c r="BK391" i="16"/>
  <c r="T348" i="16"/>
  <c r="AB356" i="16"/>
  <c r="AR372" i="16"/>
  <c r="AZ380" i="16"/>
  <c r="F334" i="16"/>
  <c r="AA355" i="16"/>
  <c r="AM367" i="16"/>
  <c r="BC383" i="16"/>
  <c r="L340" i="16"/>
  <c r="AN368" i="16"/>
  <c r="N342" i="16"/>
  <c r="AJ364" i="16"/>
  <c r="AX378" i="16"/>
  <c r="BN394" i="16"/>
  <c r="J338" i="16"/>
  <c r="Z354" i="16"/>
  <c r="AI363" i="16"/>
  <c r="AY379" i="16"/>
  <c r="D332" i="16"/>
  <c r="AU375" i="16"/>
  <c r="AV376" i="16"/>
  <c r="BD384" i="16"/>
  <c r="V350" i="16"/>
  <c r="R346" i="16"/>
  <c r="AE359" i="16"/>
  <c r="AQ371" i="16"/>
  <c r="BO395" i="16"/>
  <c r="AF360" i="16"/>
  <c r="BH388" i="16"/>
  <c r="BL392" i="16"/>
  <c r="BP396" i="16"/>
  <c r="K339" i="16"/>
  <c r="W351" i="16"/>
  <c r="O343" i="16"/>
  <c r="G335" i="16"/>
  <c r="S347" i="16"/>
  <c r="C331" i="16"/>
  <c r="AA262" i="16"/>
  <c r="P251" i="16"/>
  <c r="H243" i="16"/>
  <c r="AF267" i="16"/>
  <c r="AU282" i="16"/>
  <c r="X259" i="16"/>
  <c r="AL273" i="16"/>
  <c r="AT281" i="16"/>
  <c r="R253" i="16"/>
  <c r="N249" i="16"/>
  <c r="J245" i="16"/>
  <c r="Z261" i="16"/>
  <c r="AX285" i="16"/>
  <c r="BJ297" i="16"/>
  <c r="BN301" i="16"/>
  <c r="AD265" i="16"/>
  <c r="AP277" i="16"/>
  <c r="BB289" i="16"/>
  <c r="AH269" i="16"/>
  <c r="BF293" i="16"/>
  <c r="F241" i="16"/>
  <c r="BK298" i="16"/>
  <c r="L247" i="16"/>
  <c r="AG268" i="16"/>
  <c r="AK272" i="16"/>
  <c r="AO276" i="16"/>
  <c r="V257" i="16"/>
  <c r="BG294" i="16"/>
  <c r="E240" i="16"/>
  <c r="AC264" i="16"/>
  <c r="AM274" i="16"/>
  <c r="AV283" i="16"/>
  <c r="T255" i="16"/>
  <c r="AR279" i="16"/>
  <c r="BL299" i="16"/>
  <c r="AS280" i="16"/>
  <c r="BE292" i="16"/>
  <c r="BI296" i="16"/>
  <c r="BM300" i="16"/>
  <c r="Q252" i="16"/>
  <c r="AI270" i="16"/>
  <c r="AY286" i="16"/>
  <c r="BC290" i="16"/>
  <c r="BO302" i="16"/>
  <c r="U256" i="16"/>
  <c r="AN275" i="16"/>
  <c r="AZ287" i="16"/>
  <c r="BH295" i="16"/>
  <c r="AB263" i="16"/>
  <c r="AE266" i="16"/>
  <c r="AW284" i="16"/>
  <c r="BA288" i="16"/>
  <c r="BQ304" i="16"/>
  <c r="BQ306" i="16" s="1"/>
  <c r="Y260" i="16"/>
  <c r="AQ278" i="16"/>
  <c r="M248" i="16"/>
  <c r="BD291" i="16"/>
  <c r="BP303" i="16"/>
  <c r="D239" i="16"/>
  <c r="I244" i="16"/>
  <c r="AJ271" i="16"/>
  <c r="K246" i="16"/>
  <c r="W258" i="16"/>
  <c r="C238" i="16"/>
  <c r="S254" i="16"/>
  <c r="O250" i="16"/>
  <c r="G242" i="16"/>
  <c r="P28" i="16"/>
  <c r="Q28" i="16" s="1"/>
  <c r="AI37" i="16"/>
  <c r="A38" i="16"/>
  <c r="K31" i="16"/>
  <c r="D32" i="16"/>
  <c r="I32" i="16" s="1"/>
  <c r="E33" i="16"/>
  <c r="E34" i="16" s="1"/>
  <c r="E35" i="16" s="1"/>
  <c r="L30" i="16"/>
  <c r="M30" i="16"/>
  <c r="AA355" i="10"/>
  <c r="AP370" i="10"/>
  <c r="J338" i="10"/>
  <c r="AM367" i="10"/>
  <c r="AU375" i="10"/>
  <c r="BC383" i="10"/>
  <c r="BK391" i="10"/>
  <c r="I337" i="10"/>
  <c r="AB356" i="10"/>
  <c r="AZ380" i="10"/>
  <c r="BD384" i="10"/>
  <c r="BP396" i="10"/>
  <c r="N342" i="10"/>
  <c r="AD358" i="10"/>
  <c r="AH362" i="10"/>
  <c r="BB382" i="10"/>
  <c r="BN394" i="10"/>
  <c r="F334" i="10"/>
  <c r="AE359" i="10"/>
  <c r="AL366" i="10"/>
  <c r="AT374" i="10"/>
  <c r="AX378" i="10"/>
  <c r="BF386" i="10"/>
  <c r="BG387" i="10"/>
  <c r="P344" i="10"/>
  <c r="AY379" i="10"/>
  <c r="D332" i="10"/>
  <c r="AI363" i="10"/>
  <c r="AR372" i="10"/>
  <c r="AV376" i="10"/>
  <c r="Y353" i="10"/>
  <c r="BM393" i="10"/>
  <c r="V350" i="10"/>
  <c r="BJ390" i="10"/>
  <c r="BR398" i="10"/>
  <c r="BR400" i="10" s="1"/>
  <c r="L340" i="10"/>
  <c r="AF360" i="10"/>
  <c r="AN368" i="10"/>
  <c r="AC357" i="10"/>
  <c r="AK365" i="10"/>
  <c r="AW377" i="10"/>
  <c r="BI389" i="10"/>
  <c r="H336" i="10"/>
  <c r="X352" i="10"/>
  <c r="T348" i="10"/>
  <c r="AQ371" i="10"/>
  <c r="R346" i="10"/>
  <c r="Z354" i="10"/>
  <c r="AJ364" i="10"/>
  <c r="BH388" i="10"/>
  <c r="BL392" i="10"/>
  <c r="AG361" i="10"/>
  <c r="AO369" i="10"/>
  <c r="BA381" i="10"/>
  <c r="BE385" i="10"/>
  <c r="BQ397" i="10"/>
  <c r="E333" i="10"/>
  <c r="M341" i="10"/>
  <c r="U349" i="10"/>
  <c r="BO395" i="10"/>
  <c r="Q345" i="10"/>
  <c r="AS373" i="10"/>
  <c r="K339" i="10"/>
  <c r="S347" i="10"/>
  <c r="O343" i="10"/>
  <c r="W351" i="10"/>
  <c r="C331" i="10"/>
  <c r="CA331" i="10" s="1"/>
  <c r="J36" i="10" s="1"/>
  <c r="G335" i="10"/>
  <c r="H33" i="10"/>
  <c r="D32" i="10"/>
  <c r="I32" i="10" s="1"/>
  <c r="K31" i="10"/>
  <c r="A332" i="10"/>
  <c r="B333" i="10"/>
  <c r="AN34" i="10"/>
  <c r="E33" i="10"/>
  <c r="E34" i="10" s="1"/>
  <c r="E35" i="10" s="1"/>
  <c r="L30" i="10"/>
  <c r="M30" i="10"/>
  <c r="AI37" i="10"/>
  <c r="A38" i="10"/>
  <c r="Y259" i="10"/>
  <c r="T254" i="10"/>
  <c r="BL298" i="10"/>
  <c r="AW283" i="10"/>
  <c r="AB262" i="10"/>
  <c r="Q251" i="10"/>
  <c r="AO275" i="10"/>
  <c r="AJ270" i="10"/>
  <c r="I243" i="10"/>
  <c r="D238" i="10"/>
  <c r="AG267" i="10"/>
  <c r="AX284" i="10"/>
  <c r="L246" i="10"/>
  <c r="AR278" i="10"/>
  <c r="AE265" i="10"/>
  <c r="AU281" i="10"/>
  <c r="AY285" i="10"/>
  <c r="BC289" i="10"/>
  <c r="BG293" i="10"/>
  <c r="BK297" i="10"/>
  <c r="BH294" i="10"/>
  <c r="F240" i="10"/>
  <c r="AL272" i="10"/>
  <c r="AT280" i="10"/>
  <c r="BD290" i="10"/>
  <c r="AS279" i="10"/>
  <c r="BF292" i="10"/>
  <c r="BN300" i="10"/>
  <c r="R252" i="10"/>
  <c r="AA261" i="10"/>
  <c r="AI269" i="10"/>
  <c r="AQ277" i="10"/>
  <c r="AZ286" i="10"/>
  <c r="N248" i="10"/>
  <c r="BM299" i="10"/>
  <c r="H242" i="10"/>
  <c r="P250" i="10"/>
  <c r="X258" i="10"/>
  <c r="AF266" i="10"/>
  <c r="AN274" i="10"/>
  <c r="BB288" i="10"/>
  <c r="BJ296" i="10"/>
  <c r="J244" i="10"/>
  <c r="AP276" i="10"/>
  <c r="BA287" i="10"/>
  <c r="AM273" i="10"/>
  <c r="BP302" i="10"/>
  <c r="V256" i="10"/>
  <c r="E239" i="10"/>
  <c r="M247" i="10"/>
  <c r="U255" i="10"/>
  <c r="AC263" i="10"/>
  <c r="AK271" i="10"/>
  <c r="AH268" i="10"/>
  <c r="AV282" i="10"/>
  <c r="BR304" i="10"/>
  <c r="BR306" i="10" s="1"/>
  <c r="BE291" i="10"/>
  <c r="BQ303" i="10"/>
  <c r="Z260" i="10"/>
  <c r="BO301" i="10"/>
  <c r="BI295" i="10"/>
  <c r="AD264" i="10"/>
  <c r="W257" i="10"/>
  <c r="G241" i="10"/>
  <c r="K245" i="10"/>
  <c r="C237" i="10"/>
  <c r="O249" i="10"/>
  <c r="S253" i="10"/>
  <c r="AL29" i="10"/>
  <c r="P28" i="10"/>
  <c r="B239" i="10"/>
  <c r="A238" i="10"/>
  <c r="AN34" i="16" l="1"/>
  <c r="AN35" i="16" s="1"/>
  <c r="AL30" i="16"/>
  <c r="P30" i="16" s="1"/>
  <c r="Q28" i="10"/>
  <c r="R28" i="10" s="1"/>
  <c r="S28" i="10" s="1"/>
  <c r="D24" i="4"/>
  <c r="D23" i="4"/>
  <c r="B241" i="16"/>
  <c r="A240" i="16"/>
  <c r="O34" i="16"/>
  <c r="K32" i="16"/>
  <c r="D33" i="16"/>
  <c r="I33" i="16" s="1"/>
  <c r="AI38" i="16"/>
  <c r="A39" i="16"/>
  <c r="R28" i="16"/>
  <c r="S28" i="16" s="1"/>
  <c r="AW285" i="16"/>
  <c r="U257" i="16"/>
  <c r="T256" i="16"/>
  <c r="AB264" i="16"/>
  <c r="M249" i="16"/>
  <c r="E241" i="16"/>
  <c r="D240" i="16"/>
  <c r="AC265" i="16"/>
  <c r="L248" i="16"/>
  <c r="R254" i="16"/>
  <c r="N250" i="16"/>
  <c r="J246" i="16"/>
  <c r="Z262" i="16"/>
  <c r="AX286" i="16"/>
  <c r="BJ298" i="16"/>
  <c r="BN302" i="16"/>
  <c r="AH270" i="16"/>
  <c r="AD266" i="16"/>
  <c r="AP278" i="16"/>
  <c r="BB290" i="16"/>
  <c r="BF294" i="16"/>
  <c r="AL274" i="16"/>
  <c r="AT282" i="16"/>
  <c r="V258" i="16"/>
  <c r="AI271" i="16"/>
  <c r="BK299" i="16"/>
  <c r="AA263" i="16"/>
  <c r="AG269" i="16"/>
  <c r="AJ272" i="16"/>
  <c r="AZ288" i="16"/>
  <c r="Q253" i="16"/>
  <c r="AN276" i="16"/>
  <c r="BI297" i="16"/>
  <c r="AQ279" i="16"/>
  <c r="AY287" i="16"/>
  <c r="BO303" i="16"/>
  <c r="X260" i="16"/>
  <c r="Y261" i="16"/>
  <c r="BE293" i="16"/>
  <c r="BM301" i="16"/>
  <c r="AE267" i="16"/>
  <c r="F242" i="16"/>
  <c r="AM275" i="16"/>
  <c r="AU283" i="16"/>
  <c r="BC291" i="16"/>
  <c r="BG295" i="16"/>
  <c r="AV284" i="16"/>
  <c r="BD292" i="16"/>
  <c r="BL300" i="16"/>
  <c r="BP304" i="16"/>
  <c r="BP306" i="16" s="1"/>
  <c r="P252" i="16"/>
  <c r="AK273" i="16"/>
  <c r="AO277" i="16"/>
  <c r="AF268" i="16"/>
  <c r="AR280" i="16"/>
  <c r="BH296" i="16"/>
  <c r="H244" i="16"/>
  <c r="I245" i="16"/>
  <c r="AS281" i="16"/>
  <c r="BA289" i="16"/>
  <c r="K247" i="16"/>
  <c r="C239" i="16"/>
  <c r="CA239" i="16" s="1"/>
  <c r="G38" i="16" s="1"/>
  <c r="H38" i="16" s="1"/>
  <c r="S255" i="16"/>
  <c r="G243" i="16"/>
  <c r="W259" i="16"/>
  <c r="O251" i="16"/>
  <c r="Q29" i="16"/>
  <c r="R29" i="16" s="1"/>
  <c r="M31" i="16"/>
  <c r="L31" i="16"/>
  <c r="CA238" i="16"/>
  <c r="CA331" i="16"/>
  <c r="B334" i="16"/>
  <c r="A333" i="16"/>
  <c r="H35" i="16"/>
  <c r="Z355" i="16"/>
  <c r="R347" i="16"/>
  <c r="J339" i="16"/>
  <c r="I338" i="16"/>
  <c r="E334" i="16"/>
  <c r="U350" i="16"/>
  <c r="M342" i="16"/>
  <c r="AW378" i="16"/>
  <c r="BI390" i="16"/>
  <c r="AP371" i="16"/>
  <c r="AK366" i="16"/>
  <c r="AO370" i="16"/>
  <c r="BE386" i="16"/>
  <c r="BQ398" i="16"/>
  <c r="BQ400" i="16" s="1"/>
  <c r="Q346" i="16"/>
  <c r="AT375" i="16"/>
  <c r="AX379" i="16"/>
  <c r="AC358" i="16"/>
  <c r="AS374" i="16"/>
  <c r="BA382" i="16"/>
  <c r="AA356" i="16"/>
  <c r="Y354" i="16"/>
  <c r="AG362" i="16"/>
  <c r="BM394" i="16"/>
  <c r="AH363" i="16"/>
  <c r="AM368" i="16"/>
  <c r="BC384" i="16"/>
  <c r="BK392" i="16"/>
  <c r="V351" i="16"/>
  <c r="AL367" i="16"/>
  <c r="L341" i="16"/>
  <c r="BN395" i="16"/>
  <c r="P345" i="16"/>
  <c r="AD359" i="16"/>
  <c r="AI364" i="16"/>
  <c r="AU376" i="16"/>
  <c r="AY380" i="16"/>
  <c r="F335" i="16"/>
  <c r="AJ365" i="16"/>
  <c r="AN369" i="16"/>
  <c r="BH389" i="16"/>
  <c r="D333" i="16"/>
  <c r="H337" i="16"/>
  <c r="X353" i="16"/>
  <c r="AE360" i="16"/>
  <c r="AQ372" i="16"/>
  <c r="BO396" i="16"/>
  <c r="N343" i="16"/>
  <c r="AZ381" i="16"/>
  <c r="BD385" i="16"/>
  <c r="BL393" i="16"/>
  <c r="BP397" i="16"/>
  <c r="AB357" i="16"/>
  <c r="BB383" i="16"/>
  <c r="BF387" i="16"/>
  <c r="BJ391" i="16"/>
  <c r="BG388" i="16"/>
  <c r="AF361" i="16"/>
  <c r="AV377" i="16"/>
  <c r="T349" i="16"/>
  <c r="AR373" i="16"/>
  <c r="O344" i="16"/>
  <c r="G336" i="16"/>
  <c r="S348" i="16"/>
  <c r="C332" i="16"/>
  <c r="CA332" i="16" s="1"/>
  <c r="J37" i="16" s="1"/>
  <c r="K340" i="16"/>
  <c r="W352" i="16"/>
  <c r="M31" i="10"/>
  <c r="L31" i="10"/>
  <c r="A239" i="10"/>
  <c r="B240" i="10"/>
  <c r="K32" i="10"/>
  <c r="D33" i="10"/>
  <c r="I33" i="10" s="1"/>
  <c r="H243" i="10"/>
  <c r="AS280" i="10"/>
  <c r="AD265" i="10"/>
  <c r="M248" i="10"/>
  <c r="V257" i="10"/>
  <c r="U256" i="10"/>
  <c r="AT281" i="10"/>
  <c r="AC264" i="10"/>
  <c r="N249" i="10"/>
  <c r="F241" i="10"/>
  <c r="E240" i="10"/>
  <c r="AK272" i="10"/>
  <c r="AL273" i="10"/>
  <c r="AA262" i="10"/>
  <c r="AI270" i="10"/>
  <c r="AQ278" i="10"/>
  <c r="AY286" i="10"/>
  <c r="BD291" i="10"/>
  <c r="L247" i="10"/>
  <c r="AX285" i="10"/>
  <c r="BM300" i="10"/>
  <c r="AF267" i="10"/>
  <c r="AM274" i="10"/>
  <c r="BH295" i="10"/>
  <c r="BL299" i="10"/>
  <c r="D239" i="10"/>
  <c r="AJ271" i="10"/>
  <c r="I244" i="10"/>
  <c r="J245" i="10"/>
  <c r="R253" i="10"/>
  <c r="Y260" i="10"/>
  <c r="Z261" i="10"/>
  <c r="AH269" i="10"/>
  <c r="AO276" i="10"/>
  <c r="AP277" i="10"/>
  <c r="BJ297" i="10"/>
  <c r="AN275" i="10"/>
  <c r="BF293" i="10"/>
  <c r="BO302" i="10"/>
  <c r="AB263" i="10"/>
  <c r="BA288" i="10"/>
  <c r="BQ304" i="10"/>
  <c r="BQ306" i="10" s="1"/>
  <c r="BB289" i="10"/>
  <c r="BN301" i="10"/>
  <c r="P251" i="10"/>
  <c r="AV283" i="10"/>
  <c r="AE266" i="10"/>
  <c r="AU282" i="10"/>
  <c r="BG294" i="10"/>
  <c r="AZ287" i="10"/>
  <c r="BI296" i="10"/>
  <c r="BK298" i="10"/>
  <c r="BP303" i="10"/>
  <c r="BC290" i="10"/>
  <c r="T255" i="10"/>
  <c r="AR279" i="10"/>
  <c r="BE292" i="10"/>
  <c r="AW284" i="10"/>
  <c r="X259" i="10"/>
  <c r="Q252" i="10"/>
  <c r="AG268" i="10"/>
  <c r="C238" i="10"/>
  <c r="CA238" i="10" s="1"/>
  <c r="G37" i="10" s="1"/>
  <c r="H37" i="10" s="1"/>
  <c r="O250" i="10"/>
  <c r="S254" i="10"/>
  <c r="K246" i="10"/>
  <c r="W258" i="10"/>
  <c r="G242" i="10"/>
  <c r="A39" i="10"/>
  <c r="AI38" i="10"/>
  <c r="AL30" i="10"/>
  <c r="E36" i="10"/>
  <c r="A333" i="10"/>
  <c r="B334" i="10"/>
  <c r="P29" i="10"/>
  <c r="Q29" i="10" s="1"/>
  <c r="CA237" i="10"/>
  <c r="O34" i="10"/>
  <c r="AN35" i="10"/>
  <c r="AN369" i="10"/>
  <c r="H337" i="10"/>
  <c r="X353" i="10"/>
  <c r="AI364" i="10"/>
  <c r="N343" i="10"/>
  <c r="AD359" i="10"/>
  <c r="AX379" i="10"/>
  <c r="AE360" i="10"/>
  <c r="BO396" i="10"/>
  <c r="E334" i="10"/>
  <c r="AV377" i="10"/>
  <c r="BL393" i="10"/>
  <c r="BP397" i="10"/>
  <c r="R347" i="10"/>
  <c r="J339" i="10"/>
  <c r="AT375" i="10"/>
  <c r="BJ391" i="10"/>
  <c r="F335" i="10"/>
  <c r="AH363" i="10"/>
  <c r="BF387" i="10"/>
  <c r="BN395" i="10"/>
  <c r="AY380" i="10"/>
  <c r="BK392" i="10"/>
  <c r="M342" i="10"/>
  <c r="BC384" i="10"/>
  <c r="Y354" i="10"/>
  <c r="AB357" i="10"/>
  <c r="AA356" i="10"/>
  <c r="AK366" i="10"/>
  <c r="BE386" i="10"/>
  <c r="BI390" i="10"/>
  <c r="T349" i="10"/>
  <c r="AZ381" i="10"/>
  <c r="L341" i="10"/>
  <c r="Z355" i="10"/>
  <c r="V351" i="10"/>
  <c r="AM368" i="10"/>
  <c r="AU376" i="10"/>
  <c r="AJ365" i="10"/>
  <c r="BD385" i="10"/>
  <c r="P345" i="10"/>
  <c r="BA382" i="10"/>
  <c r="BQ398" i="10"/>
  <c r="BQ400" i="10" s="1"/>
  <c r="I338" i="10"/>
  <c r="AG362" i="10"/>
  <c r="AW378" i="10"/>
  <c r="AL367" i="10"/>
  <c r="AP371" i="10"/>
  <c r="BB383" i="10"/>
  <c r="BG388" i="10"/>
  <c r="AR373" i="10"/>
  <c r="BH389" i="10"/>
  <c r="D333" i="10"/>
  <c r="U350" i="10"/>
  <c r="AC358" i="10"/>
  <c r="AO370" i="10"/>
  <c r="AS374" i="10"/>
  <c r="Q346" i="10"/>
  <c r="AQ372" i="10"/>
  <c r="BM394" i="10"/>
  <c r="AF361" i="10"/>
  <c r="K340" i="10"/>
  <c r="W352" i="10"/>
  <c r="C332" i="10"/>
  <c r="CA332" i="10" s="1"/>
  <c r="J37" i="10" s="1"/>
  <c r="G336" i="10"/>
  <c r="S348" i="10"/>
  <c r="O344" i="10"/>
  <c r="D20" i="4"/>
  <c r="F24" i="4" l="1"/>
  <c r="Q30" i="16"/>
  <c r="R30" i="16" s="1"/>
  <c r="S30" i="16" s="1"/>
  <c r="E25" i="4" s="1"/>
  <c r="S29" i="16"/>
  <c r="C23" i="4"/>
  <c r="T28" i="16"/>
  <c r="AE28" i="16"/>
  <c r="AI39" i="16"/>
  <c r="A40" i="16"/>
  <c r="L32" i="16"/>
  <c r="M32" i="16"/>
  <c r="B242" i="16"/>
  <c r="A241" i="16"/>
  <c r="J36" i="16"/>
  <c r="O35" i="16"/>
  <c r="AN36" i="16"/>
  <c r="O36" i="16" s="1"/>
  <c r="J340" i="16"/>
  <c r="R348" i="16"/>
  <c r="Z356" i="16"/>
  <c r="E335" i="16"/>
  <c r="U351" i="16"/>
  <c r="BE387" i="16"/>
  <c r="BM395" i="16"/>
  <c r="AT376" i="16"/>
  <c r="AX380" i="16"/>
  <c r="I339" i="16"/>
  <c r="AK367" i="16"/>
  <c r="AW379" i="16"/>
  <c r="BI391" i="16"/>
  <c r="BB384" i="16"/>
  <c r="Q347" i="16"/>
  <c r="AN370" i="16"/>
  <c r="AG363" i="16"/>
  <c r="BA383" i="16"/>
  <c r="AH364" i="16"/>
  <c r="M343" i="16"/>
  <c r="Y355" i="16"/>
  <c r="AC359" i="16"/>
  <c r="AO371" i="16"/>
  <c r="AS375" i="16"/>
  <c r="AP372" i="16"/>
  <c r="BN396" i="16"/>
  <c r="AQ373" i="16"/>
  <c r="BC385" i="16"/>
  <c r="F336" i="16"/>
  <c r="BD386" i="16"/>
  <c r="BP398" i="16"/>
  <c r="BP400" i="16" s="1"/>
  <c r="P346" i="16"/>
  <c r="BK393" i="16"/>
  <c r="BO397" i="16"/>
  <c r="AI365" i="16"/>
  <c r="AZ382" i="16"/>
  <c r="BH390" i="16"/>
  <c r="BL394" i="16"/>
  <c r="X354" i="16"/>
  <c r="BF388" i="16"/>
  <c r="BJ392" i="16"/>
  <c r="D334" i="16"/>
  <c r="T350" i="16"/>
  <c r="AE361" i="16"/>
  <c r="BG389" i="16"/>
  <c r="AJ366" i="16"/>
  <c r="AR374" i="16"/>
  <c r="L342" i="16"/>
  <c r="AM369" i="16"/>
  <c r="AU377" i="16"/>
  <c r="AY381" i="16"/>
  <c r="N344" i="16"/>
  <c r="V352" i="16"/>
  <c r="AA357" i="16"/>
  <c r="AB358" i="16"/>
  <c r="AL368" i="16"/>
  <c r="AF362" i="16"/>
  <c r="AV378" i="16"/>
  <c r="H338" i="16"/>
  <c r="AD360" i="16"/>
  <c r="S349" i="16"/>
  <c r="K341" i="16"/>
  <c r="G337" i="16"/>
  <c r="W353" i="16"/>
  <c r="O345" i="16"/>
  <c r="C333" i="16"/>
  <c r="CA333" i="16" s="1"/>
  <c r="J38" i="16" s="1"/>
  <c r="AL31" i="16"/>
  <c r="B335" i="16"/>
  <c r="A334" i="16"/>
  <c r="G37" i="16"/>
  <c r="K33" i="16"/>
  <c r="D34" i="16"/>
  <c r="I34" i="16" s="1"/>
  <c r="AE268" i="16"/>
  <c r="U258" i="16"/>
  <c r="AO278" i="16"/>
  <c r="AC266" i="16"/>
  <c r="E242" i="16"/>
  <c r="M250" i="16"/>
  <c r="Z263" i="16"/>
  <c r="AH271" i="16"/>
  <c r="AT283" i="16"/>
  <c r="R255" i="16"/>
  <c r="AD267" i="16"/>
  <c r="AP279" i="16"/>
  <c r="BJ299" i="16"/>
  <c r="AL275" i="16"/>
  <c r="AX287" i="16"/>
  <c r="BB291" i="16"/>
  <c r="J247" i="16"/>
  <c r="N251" i="16"/>
  <c r="BF295" i="16"/>
  <c r="BN303" i="16"/>
  <c r="F243" i="16"/>
  <c r="BO304" i="16"/>
  <c r="BO306" i="16" s="1"/>
  <c r="X261" i="16"/>
  <c r="AN277" i="16"/>
  <c r="AR281" i="16"/>
  <c r="AI272" i="16"/>
  <c r="BE294" i="16"/>
  <c r="BM302" i="16"/>
  <c r="T257" i="16"/>
  <c r="V259" i="16"/>
  <c r="AU284" i="16"/>
  <c r="BC292" i="16"/>
  <c r="H245" i="16"/>
  <c r="AV285" i="16"/>
  <c r="BH297" i="16"/>
  <c r="BL301" i="16"/>
  <c r="Y262" i="16"/>
  <c r="AK274" i="16"/>
  <c r="L249" i="16"/>
  <c r="AG270" i="16"/>
  <c r="AM276" i="16"/>
  <c r="BG296" i="16"/>
  <c r="AJ273" i="16"/>
  <c r="AZ289" i="16"/>
  <c r="BD293" i="16"/>
  <c r="Q254" i="16"/>
  <c r="AS282" i="16"/>
  <c r="BA290" i="16"/>
  <c r="BI298" i="16"/>
  <c r="AA264" i="16"/>
  <c r="AW286" i="16"/>
  <c r="AQ280" i="16"/>
  <c r="AY288" i="16"/>
  <c r="BK300" i="16"/>
  <c r="P253" i="16"/>
  <c r="AF269" i="16"/>
  <c r="I246" i="16"/>
  <c r="D241" i="16"/>
  <c r="AB265" i="16"/>
  <c r="K248" i="16"/>
  <c r="G244" i="16"/>
  <c r="W260" i="16"/>
  <c r="S256" i="16"/>
  <c r="C240" i="16"/>
  <c r="CA240" i="16" s="1"/>
  <c r="G39" i="16" s="1"/>
  <c r="H39" i="16" s="1"/>
  <c r="O252" i="16"/>
  <c r="C25" i="4"/>
  <c r="D21" i="4"/>
  <c r="R29" i="10"/>
  <c r="S29" i="10" s="1"/>
  <c r="D22" i="4" s="1"/>
  <c r="O35" i="10"/>
  <c r="AN36" i="10"/>
  <c r="B335" i="10"/>
  <c r="A334" i="10"/>
  <c r="P30" i="10"/>
  <c r="Q30" i="10" s="1"/>
  <c r="AI39" i="10"/>
  <c r="A40" i="10"/>
  <c r="D34" i="10"/>
  <c r="I34" i="10" s="1"/>
  <c r="K33" i="10"/>
  <c r="B241" i="10"/>
  <c r="A240" i="10"/>
  <c r="G36" i="10"/>
  <c r="M343" i="10"/>
  <c r="E335" i="10"/>
  <c r="D334" i="10"/>
  <c r="AB358" i="10"/>
  <c r="L342" i="10"/>
  <c r="N344" i="10"/>
  <c r="J340" i="10"/>
  <c r="BN396" i="10"/>
  <c r="F336" i="10"/>
  <c r="AA357" i="10"/>
  <c r="AE361" i="10"/>
  <c r="AQ373" i="10"/>
  <c r="P346" i="10"/>
  <c r="X354" i="10"/>
  <c r="AN370" i="10"/>
  <c r="BD386" i="10"/>
  <c r="AC359" i="10"/>
  <c r="AH364" i="10"/>
  <c r="AI365" i="10"/>
  <c r="AU377" i="10"/>
  <c r="AL368" i="10"/>
  <c r="AP372" i="10"/>
  <c r="BB384" i="10"/>
  <c r="BJ392" i="10"/>
  <c r="V352" i="10"/>
  <c r="AY381" i="10"/>
  <c r="BG389" i="10"/>
  <c r="AM369" i="10"/>
  <c r="BP398" i="10"/>
  <c r="BP400" i="10" s="1"/>
  <c r="I339" i="10"/>
  <c r="U351" i="10"/>
  <c r="Q347" i="10"/>
  <c r="Y355" i="10"/>
  <c r="BM395" i="10"/>
  <c r="AK367" i="10"/>
  <c r="BF388" i="10"/>
  <c r="AF362" i="10"/>
  <c r="AV378" i="10"/>
  <c r="BH390" i="10"/>
  <c r="H338" i="10"/>
  <c r="T350" i="10"/>
  <c r="AG363" i="10"/>
  <c r="BA383" i="10"/>
  <c r="BE387" i="10"/>
  <c r="BI391" i="10"/>
  <c r="AJ366" i="10"/>
  <c r="Z356" i="10"/>
  <c r="AT376" i="10"/>
  <c r="BK393" i="10"/>
  <c r="AR374" i="10"/>
  <c r="BL394" i="10"/>
  <c r="AO371" i="10"/>
  <c r="R348" i="10"/>
  <c r="AD360" i="10"/>
  <c r="BC385" i="10"/>
  <c r="BO397" i="10"/>
  <c r="AZ382" i="10"/>
  <c r="AS375" i="10"/>
  <c r="AW379" i="10"/>
  <c r="AX380" i="10"/>
  <c r="O345" i="10"/>
  <c r="K341" i="10"/>
  <c r="W353" i="10"/>
  <c r="G337" i="10"/>
  <c r="C333" i="10"/>
  <c r="CA333" i="10" s="1"/>
  <c r="J38" i="10" s="1"/>
  <c r="S349" i="10"/>
  <c r="M32" i="10"/>
  <c r="L32" i="10"/>
  <c r="E241" i="10"/>
  <c r="D240" i="10"/>
  <c r="AT282" i="10"/>
  <c r="N250" i="10"/>
  <c r="V258" i="10"/>
  <c r="AD266" i="10"/>
  <c r="AL274" i="10"/>
  <c r="AI271" i="10"/>
  <c r="F242" i="10"/>
  <c r="BF294" i="10"/>
  <c r="AE267" i="10"/>
  <c r="AU283" i="10"/>
  <c r="BC291" i="10"/>
  <c r="BG295" i="10"/>
  <c r="BD292" i="10"/>
  <c r="BH296" i="10"/>
  <c r="BP304" i="10"/>
  <c r="BP306" i="10" s="1"/>
  <c r="P252" i="10"/>
  <c r="AG269" i="10"/>
  <c r="BI297" i="10"/>
  <c r="BJ298" i="10"/>
  <c r="U257" i="10"/>
  <c r="AB264" i="10"/>
  <c r="BO303" i="10"/>
  <c r="X260" i="10"/>
  <c r="Y261" i="10"/>
  <c r="AW285" i="10"/>
  <c r="BM301" i="10"/>
  <c r="J246" i="10"/>
  <c r="Z262" i="10"/>
  <c r="BB290" i="10"/>
  <c r="BN302" i="10"/>
  <c r="T256" i="10"/>
  <c r="AC265" i="10"/>
  <c r="AX286" i="10"/>
  <c r="AY287" i="10"/>
  <c r="BK299" i="10"/>
  <c r="AA263" i="10"/>
  <c r="AV284" i="10"/>
  <c r="BL300" i="10"/>
  <c r="Q253" i="10"/>
  <c r="AF268" i="10"/>
  <c r="BE293" i="10"/>
  <c r="AZ288" i="10"/>
  <c r="BA289" i="10"/>
  <c r="L248" i="10"/>
  <c r="AK273" i="10"/>
  <c r="AR280" i="10"/>
  <c r="AM275" i="10"/>
  <c r="H244" i="10"/>
  <c r="AN276" i="10"/>
  <c r="AH270" i="10"/>
  <c r="M249" i="10"/>
  <c r="AQ279" i="10"/>
  <c r="I245" i="10"/>
  <c r="AP278" i="10"/>
  <c r="AJ272" i="10"/>
  <c r="AO277" i="10"/>
  <c r="R254" i="10"/>
  <c r="AS281" i="10"/>
  <c r="K247" i="10"/>
  <c r="W259" i="10"/>
  <c r="C239" i="10"/>
  <c r="CA239" i="10" s="1"/>
  <c r="G38" i="10" s="1"/>
  <c r="H38" i="10" s="1"/>
  <c r="G243" i="10"/>
  <c r="O251" i="10"/>
  <c r="S255" i="10"/>
  <c r="T28" i="10"/>
  <c r="AE28" i="10"/>
  <c r="E37" i="10"/>
  <c r="AL31" i="10"/>
  <c r="C22" i="4" l="1"/>
  <c r="C24" i="4"/>
  <c r="C21" i="4"/>
  <c r="AE29" i="16"/>
  <c r="AH29" i="16" s="1"/>
  <c r="T29" i="16"/>
  <c r="T30" i="16"/>
  <c r="AE30" i="16"/>
  <c r="AG30" i="16" s="1"/>
  <c r="B336" i="16"/>
  <c r="A335" i="16"/>
  <c r="AI273" i="16"/>
  <c r="F244" i="16"/>
  <c r="V260" i="16"/>
  <c r="R256" i="16"/>
  <c r="AD268" i="16"/>
  <c r="AL276" i="16"/>
  <c r="AT284" i="16"/>
  <c r="BF296" i="16"/>
  <c r="BJ300" i="16"/>
  <c r="BN304" i="16"/>
  <c r="BN306" i="16" s="1"/>
  <c r="N252" i="16"/>
  <c r="J248" i="16"/>
  <c r="Z264" i="16"/>
  <c r="AH272" i="16"/>
  <c r="AP280" i="16"/>
  <c r="AX288" i="16"/>
  <c r="BB292" i="16"/>
  <c r="AE269" i="16"/>
  <c r="AM277" i="16"/>
  <c r="E243" i="16"/>
  <c r="M251" i="16"/>
  <c r="X262" i="16"/>
  <c r="AV286" i="16"/>
  <c r="BH298" i="16"/>
  <c r="AS283" i="16"/>
  <c r="BE295" i="16"/>
  <c r="BI299" i="16"/>
  <c r="AB266" i="16"/>
  <c r="BK301" i="16"/>
  <c r="H246" i="16"/>
  <c r="P254" i="16"/>
  <c r="U259" i="16"/>
  <c r="AJ274" i="16"/>
  <c r="AZ290" i="16"/>
  <c r="BD294" i="16"/>
  <c r="AA265" i="16"/>
  <c r="AG271" i="16"/>
  <c r="BA291" i="16"/>
  <c r="AU285" i="16"/>
  <c r="BG297" i="16"/>
  <c r="AC267" i="16"/>
  <c r="AF270" i="16"/>
  <c r="BL302" i="16"/>
  <c r="D242" i="16"/>
  <c r="L250" i="16"/>
  <c r="Y263" i="16"/>
  <c r="AY289" i="16"/>
  <c r="AQ281" i="16"/>
  <c r="AN278" i="16"/>
  <c r="AR282" i="16"/>
  <c r="AK275" i="16"/>
  <c r="AO279" i="16"/>
  <c r="AW287" i="16"/>
  <c r="BM303" i="16"/>
  <c r="I247" i="16"/>
  <c r="Q255" i="16"/>
  <c r="T258" i="16"/>
  <c r="BC293" i="16"/>
  <c r="W261" i="16"/>
  <c r="G245" i="16"/>
  <c r="S257" i="16"/>
  <c r="C241" i="16"/>
  <c r="CA241" i="16" s="1"/>
  <c r="G40" i="16" s="1"/>
  <c r="H40" i="16" s="1"/>
  <c r="O253" i="16"/>
  <c r="K249" i="16"/>
  <c r="B243" i="16"/>
  <c r="A242" i="16"/>
  <c r="AI40" i="16"/>
  <c r="A41" i="16"/>
  <c r="AG28" i="16"/>
  <c r="AG18" i="16" s="1"/>
  <c r="AG21" i="16" s="1"/>
  <c r="AH21" i="16" s="1"/>
  <c r="AH28" i="16"/>
  <c r="K34" i="16"/>
  <c r="D35" i="16"/>
  <c r="I35" i="16" s="1"/>
  <c r="H37" i="16"/>
  <c r="P31" i="16"/>
  <c r="AN37" i="16"/>
  <c r="E36" i="16"/>
  <c r="E37" i="16" s="1"/>
  <c r="E38" i="16" s="1"/>
  <c r="L33" i="16"/>
  <c r="M33" i="16"/>
  <c r="L343" i="16"/>
  <c r="D335" i="16"/>
  <c r="AE362" i="16"/>
  <c r="T351" i="16"/>
  <c r="I340" i="16"/>
  <c r="AK368" i="16"/>
  <c r="AO372" i="16"/>
  <c r="AW380" i="16"/>
  <c r="BI392" i="16"/>
  <c r="Q348" i="16"/>
  <c r="AG364" i="16"/>
  <c r="BA384" i="16"/>
  <c r="BE388" i="16"/>
  <c r="AP373" i="16"/>
  <c r="AX381" i="16"/>
  <c r="M344" i="16"/>
  <c r="Y356" i="16"/>
  <c r="AC360" i="16"/>
  <c r="AS376" i="16"/>
  <c r="BM396" i="16"/>
  <c r="E336" i="16"/>
  <c r="U352" i="16"/>
  <c r="AD361" i="16"/>
  <c r="AH365" i="16"/>
  <c r="BB385" i="16"/>
  <c r="AM370" i="16"/>
  <c r="AU378" i="16"/>
  <c r="BO398" i="16"/>
  <c r="BO400" i="16" s="1"/>
  <c r="H339" i="16"/>
  <c r="AQ374" i="16"/>
  <c r="AY382" i="16"/>
  <c r="P347" i="16"/>
  <c r="X355" i="16"/>
  <c r="AR375" i="16"/>
  <c r="BD387" i="16"/>
  <c r="V353" i="16"/>
  <c r="BJ393" i="16"/>
  <c r="J341" i="16"/>
  <c r="AT377" i="16"/>
  <c r="AA358" i="16"/>
  <c r="BC386" i="16"/>
  <c r="BG390" i="16"/>
  <c r="AB359" i="16"/>
  <c r="AJ367" i="16"/>
  <c r="AN371" i="16"/>
  <c r="AV379" i="16"/>
  <c r="BL395" i="16"/>
  <c r="N345" i="16"/>
  <c r="AF363" i="16"/>
  <c r="BF389" i="16"/>
  <c r="BN397" i="16"/>
  <c r="R349" i="16"/>
  <c r="Z357" i="16"/>
  <c r="AL369" i="16"/>
  <c r="AI366" i="16"/>
  <c r="BK394" i="16"/>
  <c r="AZ383" i="16"/>
  <c r="BH391" i="16"/>
  <c r="F337" i="16"/>
  <c r="S350" i="16"/>
  <c r="C334" i="16"/>
  <c r="CA334" i="16" s="1"/>
  <c r="J39" i="16" s="1"/>
  <c r="W354" i="16"/>
  <c r="K342" i="16"/>
  <c r="G338" i="16"/>
  <c r="O346" i="16"/>
  <c r="AL32" i="16"/>
  <c r="E38" i="10"/>
  <c r="K34" i="10"/>
  <c r="D35" i="10"/>
  <c r="I35" i="10" s="1"/>
  <c r="AE29" i="10"/>
  <c r="T29" i="10"/>
  <c r="E242" i="10"/>
  <c r="P253" i="10"/>
  <c r="AN277" i="10"/>
  <c r="H245" i="10"/>
  <c r="AF269" i="10"/>
  <c r="X261" i="10"/>
  <c r="AA264" i="10"/>
  <c r="AI272" i="10"/>
  <c r="AU284" i="10"/>
  <c r="BO304" i="10"/>
  <c r="BO306" i="10" s="1"/>
  <c r="BD293" i="10"/>
  <c r="Q254" i="10"/>
  <c r="AD267" i="10"/>
  <c r="AW286" i="10"/>
  <c r="BM302" i="10"/>
  <c r="BB291" i="10"/>
  <c r="BJ299" i="10"/>
  <c r="M250" i="10"/>
  <c r="AH271" i="10"/>
  <c r="AS282" i="10"/>
  <c r="AY288" i="10"/>
  <c r="BG296" i="10"/>
  <c r="AM276" i="10"/>
  <c r="V259" i="10"/>
  <c r="Y262" i="10"/>
  <c r="AT283" i="10"/>
  <c r="BH297" i="10"/>
  <c r="BA290" i="10"/>
  <c r="BE294" i="10"/>
  <c r="D241" i="10"/>
  <c r="T257" i="10"/>
  <c r="AJ273" i="10"/>
  <c r="AR281" i="10"/>
  <c r="J247" i="10"/>
  <c r="AK274" i="10"/>
  <c r="AP279" i="10"/>
  <c r="AV285" i="10"/>
  <c r="N251" i="10"/>
  <c r="AG270" i="10"/>
  <c r="AO278" i="10"/>
  <c r="R255" i="10"/>
  <c r="AC266" i="10"/>
  <c r="AQ280" i="10"/>
  <c r="BK300" i="10"/>
  <c r="L249" i="10"/>
  <c r="U258" i="10"/>
  <c r="AE268" i="10"/>
  <c r="AL275" i="10"/>
  <c r="AZ289" i="10"/>
  <c r="BI298" i="10"/>
  <c r="AX287" i="10"/>
  <c r="BN303" i="10"/>
  <c r="Z263" i="10"/>
  <c r="BC292" i="10"/>
  <c r="BL301" i="10"/>
  <c r="I246" i="10"/>
  <c r="AB265" i="10"/>
  <c r="F243" i="10"/>
  <c r="BF295" i="10"/>
  <c r="C240" i="10"/>
  <c r="CA240" i="10" s="1"/>
  <c r="G39" i="10" s="1"/>
  <c r="H39" i="10" s="1"/>
  <c r="G244" i="10"/>
  <c r="O252" i="10"/>
  <c r="K248" i="10"/>
  <c r="S256" i="10"/>
  <c r="W260" i="10"/>
  <c r="R30" i="10"/>
  <c r="S30" i="10" s="1"/>
  <c r="E22" i="4" s="1"/>
  <c r="B336" i="10"/>
  <c r="A335" i="10"/>
  <c r="A241" i="10"/>
  <c r="B242" i="10"/>
  <c r="A41" i="10"/>
  <c r="AI40" i="10"/>
  <c r="H36" i="10"/>
  <c r="M344" i="10"/>
  <c r="AU378" i="10"/>
  <c r="AC360" i="10"/>
  <c r="E336" i="10"/>
  <c r="AD361" i="10"/>
  <c r="BB385" i="10"/>
  <c r="BJ393" i="10"/>
  <c r="F337" i="10"/>
  <c r="AA358" i="10"/>
  <c r="AM370" i="10"/>
  <c r="H339" i="10"/>
  <c r="P347" i="10"/>
  <c r="AB359" i="10"/>
  <c r="R349" i="10"/>
  <c r="N345" i="10"/>
  <c r="AL369" i="10"/>
  <c r="AP373" i="10"/>
  <c r="AT377" i="10"/>
  <c r="BF389" i="10"/>
  <c r="AQ374" i="10"/>
  <c r="AY382" i="10"/>
  <c r="Z357" i="10"/>
  <c r="AX381" i="10"/>
  <c r="V353" i="10"/>
  <c r="AI366" i="10"/>
  <c r="BC386" i="10"/>
  <c r="BO398" i="10"/>
  <c r="BO400" i="10" s="1"/>
  <c r="AE362" i="10"/>
  <c r="BG390" i="10"/>
  <c r="BK394" i="10"/>
  <c r="T351" i="10"/>
  <c r="AN371" i="10"/>
  <c r="BD387" i="10"/>
  <c r="BL395" i="10"/>
  <c r="AG364" i="10"/>
  <c r="BE388" i="10"/>
  <c r="AH365" i="10"/>
  <c r="U352" i="10"/>
  <c r="Q348" i="10"/>
  <c r="BN397" i="10"/>
  <c r="AF363" i="10"/>
  <c r="AZ383" i="10"/>
  <c r="BH391" i="10"/>
  <c r="AW380" i="10"/>
  <c r="D335" i="10"/>
  <c r="AV379" i="10"/>
  <c r="AS376" i="10"/>
  <c r="BI392" i="10"/>
  <c r="J341" i="10"/>
  <c r="X355" i="10"/>
  <c r="AJ367" i="10"/>
  <c r="AR375" i="10"/>
  <c r="AO372" i="10"/>
  <c r="BA384" i="10"/>
  <c r="BM396" i="10"/>
  <c r="I340" i="10"/>
  <c r="Y356" i="10"/>
  <c r="L343" i="10"/>
  <c r="AK368" i="10"/>
  <c r="S350" i="10"/>
  <c r="C334" i="10"/>
  <c r="CA334" i="10" s="1"/>
  <c r="J39" i="10" s="1"/>
  <c r="G338" i="10"/>
  <c r="K342" i="10"/>
  <c r="W354" i="10"/>
  <c r="O346" i="10"/>
  <c r="P31" i="10"/>
  <c r="Q31" i="10" s="1"/>
  <c r="AH28" i="10"/>
  <c r="AG28" i="10"/>
  <c r="AG18" i="10" s="1"/>
  <c r="AG21" i="10" s="1"/>
  <c r="AH21" i="10" s="1"/>
  <c r="AL32" i="10"/>
  <c r="M33" i="10"/>
  <c r="L33" i="10"/>
  <c r="O36" i="10"/>
  <c r="AN37" i="10"/>
  <c r="E21" i="4"/>
  <c r="C20" i="4" l="1"/>
  <c r="AH30" i="16"/>
  <c r="E39" i="10"/>
  <c r="AG29" i="16"/>
  <c r="R31" i="10"/>
  <c r="S31" i="10" s="1"/>
  <c r="Q31" i="16"/>
  <c r="R31" i="16" s="1"/>
  <c r="S31" i="16" s="1"/>
  <c r="F23" i="4"/>
  <c r="AL33" i="16"/>
  <c r="O37" i="16"/>
  <c r="AN38" i="16"/>
  <c r="K35" i="16"/>
  <c r="D36" i="16"/>
  <c r="I36" i="16" s="1"/>
  <c r="L34" i="16"/>
  <c r="M34" i="16"/>
  <c r="P32" i="16"/>
  <c r="Q32" i="16" s="1"/>
  <c r="R32" i="16" s="1"/>
  <c r="E39" i="16"/>
  <c r="T259" i="16"/>
  <c r="L251" i="16"/>
  <c r="AI274" i="16"/>
  <c r="D243" i="16"/>
  <c r="AB267" i="16"/>
  <c r="R257" i="16"/>
  <c r="AP281" i="16"/>
  <c r="BF297" i="16"/>
  <c r="F245" i="16"/>
  <c r="AD269" i="16"/>
  <c r="J249" i="16"/>
  <c r="AT285" i="16"/>
  <c r="AX289" i="16"/>
  <c r="N253" i="16"/>
  <c r="Z265" i="16"/>
  <c r="AH273" i="16"/>
  <c r="AL277" i="16"/>
  <c r="BJ301" i="16"/>
  <c r="BB293" i="16"/>
  <c r="V261" i="16"/>
  <c r="Y264" i="16"/>
  <c r="P255" i="16"/>
  <c r="BI300" i="16"/>
  <c r="BM304" i="16"/>
  <c r="BM306" i="16" s="1"/>
  <c r="M252" i="16"/>
  <c r="AQ282" i="16"/>
  <c r="AU286" i="16"/>
  <c r="BC294" i="16"/>
  <c r="BG298" i="16"/>
  <c r="Q256" i="16"/>
  <c r="AN279" i="16"/>
  <c r="AV287" i="16"/>
  <c r="BD295" i="16"/>
  <c r="BL303" i="16"/>
  <c r="X263" i="16"/>
  <c r="AA266" i="16"/>
  <c r="AG272" i="16"/>
  <c r="U260" i="16"/>
  <c r="AY290" i="16"/>
  <c r="BK302" i="16"/>
  <c r="I248" i="16"/>
  <c r="AF271" i="16"/>
  <c r="AR283" i="16"/>
  <c r="AK276" i="16"/>
  <c r="AO280" i="16"/>
  <c r="BA292" i="16"/>
  <c r="E244" i="16"/>
  <c r="AC268" i="16"/>
  <c r="AE270" i="16"/>
  <c r="AM278" i="16"/>
  <c r="AJ275" i="16"/>
  <c r="AZ291" i="16"/>
  <c r="BH299" i="16"/>
  <c r="H247" i="16"/>
  <c r="AS284" i="16"/>
  <c r="AW288" i="16"/>
  <c r="BE296" i="16"/>
  <c r="S258" i="16"/>
  <c r="C242" i="16"/>
  <c r="CA242" i="16" s="1"/>
  <c r="G41" i="16" s="1"/>
  <c r="H41" i="16" s="1"/>
  <c r="G246" i="16"/>
  <c r="W262" i="16"/>
  <c r="K250" i="16"/>
  <c r="O254" i="16"/>
  <c r="D336" i="16"/>
  <c r="L344" i="16"/>
  <c r="Q349" i="16"/>
  <c r="T352" i="16"/>
  <c r="AF364" i="16"/>
  <c r="AO373" i="16"/>
  <c r="BM397" i="16"/>
  <c r="I341" i="16"/>
  <c r="Z358" i="16"/>
  <c r="AX382" i="16"/>
  <c r="BB386" i="16"/>
  <c r="AS377" i="16"/>
  <c r="BA385" i="16"/>
  <c r="AH366" i="16"/>
  <c r="AL370" i="16"/>
  <c r="BF390" i="16"/>
  <c r="Y357" i="16"/>
  <c r="X356" i="16"/>
  <c r="AG365" i="16"/>
  <c r="AK369" i="16"/>
  <c r="AD362" i="16"/>
  <c r="AT378" i="16"/>
  <c r="E337" i="16"/>
  <c r="U353" i="16"/>
  <c r="M345" i="16"/>
  <c r="AC361" i="16"/>
  <c r="AW381" i="16"/>
  <c r="BE389" i="16"/>
  <c r="BI393" i="16"/>
  <c r="AP374" i="16"/>
  <c r="AA359" i="16"/>
  <c r="AI367" i="16"/>
  <c r="AY383" i="16"/>
  <c r="BG391" i="16"/>
  <c r="H340" i="16"/>
  <c r="AR376" i="16"/>
  <c r="BD388" i="16"/>
  <c r="BL396" i="16"/>
  <c r="J342" i="16"/>
  <c r="BJ394" i="16"/>
  <c r="F338" i="16"/>
  <c r="V354" i="16"/>
  <c r="AB360" i="16"/>
  <c r="AJ368" i="16"/>
  <c r="AN372" i="16"/>
  <c r="AV380" i="16"/>
  <c r="BH392" i="16"/>
  <c r="R350" i="16"/>
  <c r="N346" i="16"/>
  <c r="AQ375" i="16"/>
  <c r="AU379" i="16"/>
  <c r="BC387" i="16"/>
  <c r="AZ384" i="16"/>
  <c r="BN398" i="16"/>
  <c r="BN400" i="16" s="1"/>
  <c r="AE363" i="16"/>
  <c r="AM371" i="16"/>
  <c r="BK395" i="16"/>
  <c r="P348" i="16"/>
  <c r="K343" i="16"/>
  <c r="C335" i="16"/>
  <c r="CA335" i="16" s="1"/>
  <c r="J40" i="16" s="1"/>
  <c r="W355" i="16"/>
  <c r="S351" i="16"/>
  <c r="O347" i="16"/>
  <c r="G339" i="16"/>
  <c r="AI41" i="16"/>
  <c r="A42" i="16"/>
  <c r="A243" i="16"/>
  <c r="B244" i="16"/>
  <c r="B337" i="16"/>
  <c r="A336" i="16"/>
  <c r="T30" i="10"/>
  <c r="AE30" i="10"/>
  <c r="AZ290" i="10"/>
  <c r="AN278" i="10"/>
  <c r="AC267" i="10"/>
  <c r="H246" i="10"/>
  <c r="U259" i="10"/>
  <c r="P254" i="10"/>
  <c r="AS283" i="10"/>
  <c r="X262" i="10"/>
  <c r="M251" i="10"/>
  <c r="AF270" i="10"/>
  <c r="AK275" i="10"/>
  <c r="E243" i="10"/>
  <c r="AT284" i="10"/>
  <c r="AE269" i="10"/>
  <c r="AI273" i="10"/>
  <c r="AM277" i="10"/>
  <c r="AQ281" i="10"/>
  <c r="BK301" i="10"/>
  <c r="BI299" i="10"/>
  <c r="J248" i="10"/>
  <c r="D242" i="10"/>
  <c r="L250" i="10"/>
  <c r="T258" i="10"/>
  <c r="AB266" i="10"/>
  <c r="AJ274" i="10"/>
  <c r="BF296" i="10"/>
  <c r="F244" i="10"/>
  <c r="AL276" i="10"/>
  <c r="AA265" i="10"/>
  <c r="BG297" i="10"/>
  <c r="AW287" i="10"/>
  <c r="AV286" i="10"/>
  <c r="R256" i="10"/>
  <c r="BA291" i="10"/>
  <c r="I247" i="10"/>
  <c r="Q255" i="10"/>
  <c r="Y263" i="10"/>
  <c r="AG271" i="10"/>
  <c r="BB292" i="10"/>
  <c r="AD268" i="10"/>
  <c r="BL302" i="10"/>
  <c r="Z264" i="10"/>
  <c r="AR282" i="10"/>
  <c r="BJ300" i="10"/>
  <c r="V260" i="10"/>
  <c r="BH298" i="10"/>
  <c r="AP280" i="10"/>
  <c r="AO279" i="10"/>
  <c r="AY289" i="10"/>
  <c r="BD294" i="10"/>
  <c r="BN304" i="10"/>
  <c r="BN306" i="10" s="1"/>
  <c r="N252" i="10"/>
  <c r="AU285" i="10"/>
  <c r="AH272" i="10"/>
  <c r="BM303" i="10"/>
  <c r="AX288" i="10"/>
  <c r="BC293" i="10"/>
  <c r="BE295" i="10"/>
  <c r="C241" i="10"/>
  <c r="CA241" i="10" s="1"/>
  <c r="G40" i="10" s="1"/>
  <c r="H40" i="10" s="1"/>
  <c r="K249" i="10"/>
  <c r="O253" i="10"/>
  <c r="W261" i="10"/>
  <c r="G245" i="10"/>
  <c r="S257" i="10"/>
  <c r="O37" i="10"/>
  <c r="AN38" i="10"/>
  <c r="AE363" i="10"/>
  <c r="N346" i="10"/>
  <c r="V354" i="10"/>
  <c r="AH366" i="10"/>
  <c r="AX382" i="10"/>
  <c r="BJ394" i="10"/>
  <c r="AI367" i="10"/>
  <c r="AQ375" i="10"/>
  <c r="H340" i="10"/>
  <c r="Q349" i="10"/>
  <c r="X356" i="10"/>
  <c r="AF364" i="10"/>
  <c r="AJ368" i="10"/>
  <c r="AR376" i="10"/>
  <c r="R350" i="10"/>
  <c r="AP374" i="10"/>
  <c r="AL370" i="10"/>
  <c r="AA359" i="10"/>
  <c r="BC387" i="10"/>
  <c r="Z358" i="10"/>
  <c r="AT378" i="10"/>
  <c r="BB386" i="10"/>
  <c r="BF390" i="10"/>
  <c r="F338" i="10"/>
  <c r="AU379" i="10"/>
  <c r="AY383" i="10"/>
  <c r="J342" i="10"/>
  <c r="E337" i="10"/>
  <c r="AW381" i="10"/>
  <c r="BA385" i="10"/>
  <c r="BM397" i="10"/>
  <c r="D336" i="10"/>
  <c r="BD388" i="10"/>
  <c r="AD362" i="10"/>
  <c r="AM371" i="10"/>
  <c r="AV380" i="10"/>
  <c r="U353" i="10"/>
  <c r="AC361" i="10"/>
  <c r="AO373" i="10"/>
  <c r="AS377" i="10"/>
  <c r="BI393" i="10"/>
  <c r="I341" i="10"/>
  <c r="AN372" i="10"/>
  <c r="BH392" i="10"/>
  <c r="BL396" i="10"/>
  <c r="M345" i="10"/>
  <c r="AK369" i="10"/>
  <c r="BN398" i="10"/>
  <c r="BN400" i="10" s="1"/>
  <c r="BG391" i="10"/>
  <c r="BK395" i="10"/>
  <c r="P348" i="10"/>
  <c r="AB360" i="10"/>
  <c r="Y357" i="10"/>
  <c r="AG365" i="10"/>
  <c r="T352" i="10"/>
  <c r="AZ384" i="10"/>
  <c r="BE389" i="10"/>
  <c r="L344" i="10"/>
  <c r="S351" i="10"/>
  <c r="W355" i="10"/>
  <c r="C335" i="10"/>
  <c r="CA335" i="10" s="1"/>
  <c r="J40" i="10" s="1"/>
  <c r="G339" i="10"/>
  <c r="O347" i="10"/>
  <c r="K343" i="10"/>
  <c r="M34" i="10"/>
  <c r="L34" i="10"/>
  <c r="AI41" i="10"/>
  <c r="A42" i="10"/>
  <c r="B337" i="10"/>
  <c r="A336" i="10"/>
  <c r="AG29" i="10"/>
  <c r="AH29" i="10"/>
  <c r="AL33" i="10"/>
  <c r="P32" i="10"/>
  <c r="Q32" i="10" s="1"/>
  <c r="A242" i="10"/>
  <c r="B243" i="10"/>
  <c r="D36" i="10"/>
  <c r="I36" i="10" s="1"/>
  <c r="K35" i="10"/>
  <c r="F20" i="4" l="1"/>
  <c r="F25" i="4"/>
  <c r="F22" i="4"/>
  <c r="H24" i="4"/>
  <c r="G24" i="4"/>
  <c r="AL34" i="16"/>
  <c r="P34" i="16" s="1"/>
  <c r="Q34" i="16" s="1"/>
  <c r="R34" i="16" s="1"/>
  <c r="V355" i="16"/>
  <c r="Z359" i="16"/>
  <c r="N347" i="16"/>
  <c r="F339" i="16"/>
  <c r="U354" i="16"/>
  <c r="Q350" i="16"/>
  <c r="M346" i="16"/>
  <c r="AG366" i="16"/>
  <c r="AS378" i="16"/>
  <c r="BA386" i="16"/>
  <c r="BE390" i="16"/>
  <c r="Y358" i="16"/>
  <c r="AO374" i="16"/>
  <c r="AW382" i="16"/>
  <c r="BI394" i="16"/>
  <c r="AD363" i="16"/>
  <c r="AL371" i="16"/>
  <c r="AP375" i="16"/>
  <c r="AX383" i="16"/>
  <c r="E338" i="16"/>
  <c r="I342" i="16"/>
  <c r="AC362" i="16"/>
  <c r="AK370" i="16"/>
  <c r="BM398" i="16"/>
  <c r="BM400" i="16" s="1"/>
  <c r="AT379" i="16"/>
  <c r="BJ395" i="16"/>
  <c r="L345" i="16"/>
  <c r="AH367" i="16"/>
  <c r="AQ376" i="16"/>
  <c r="AZ385" i="16"/>
  <c r="BL397" i="16"/>
  <c r="D337" i="16"/>
  <c r="T353" i="16"/>
  <c r="BC388" i="16"/>
  <c r="J343" i="16"/>
  <c r="AB361" i="16"/>
  <c r="AR377" i="16"/>
  <c r="BD389" i="16"/>
  <c r="X357" i="16"/>
  <c r="BB387" i="16"/>
  <c r="BF391" i="16"/>
  <c r="AE364" i="16"/>
  <c r="AM372" i="16"/>
  <c r="AU380" i="16"/>
  <c r="BK396" i="16"/>
  <c r="AF365" i="16"/>
  <c r="AJ369" i="16"/>
  <c r="AN373" i="16"/>
  <c r="AV381" i="16"/>
  <c r="P349" i="16"/>
  <c r="AA360" i="16"/>
  <c r="AI368" i="16"/>
  <c r="AY384" i="16"/>
  <c r="BG392" i="16"/>
  <c r="R351" i="16"/>
  <c r="BH393" i="16"/>
  <c r="H341" i="16"/>
  <c r="K344" i="16"/>
  <c r="C336" i="16"/>
  <c r="CA336" i="16" s="1"/>
  <c r="J41" i="16" s="1"/>
  <c r="W356" i="16"/>
  <c r="S352" i="16"/>
  <c r="O348" i="16"/>
  <c r="G340" i="16"/>
  <c r="AE31" i="16"/>
  <c r="T31" i="16"/>
  <c r="O38" i="16"/>
  <c r="AN39" i="16"/>
  <c r="A337" i="16"/>
  <c r="B338" i="16"/>
  <c r="AI42" i="16"/>
  <c r="A43" i="16"/>
  <c r="S32" i="16"/>
  <c r="G25" i="4" s="1"/>
  <c r="K36" i="16"/>
  <c r="D37" i="16"/>
  <c r="I37" i="16" s="1"/>
  <c r="B245" i="16"/>
  <c r="A244" i="16"/>
  <c r="L35" i="16"/>
  <c r="M35" i="16"/>
  <c r="AR284" i="16"/>
  <c r="Y265" i="16"/>
  <c r="H248" i="16"/>
  <c r="BD296" i="16"/>
  <c r="Q257" i="16"/>
  <c r="P256" i="16"/>
  <c r="X264" i="16"/>
  <c r="I249" i="16"/>
  <c r="AK277" i="16"/>
  <c r="J250" i="16"/>
  <c r="AD270" i="16"/>
  <c r="AT286" i="16"/>
  <c r="AX290" i="16"/>
  <c r="BJ302" i="16"/>
  <c r="AE271" i="16"/>
  <c r="AJ276" i="16"/>
  <c r="N254" i="16"/>
  <c r="Z266" i="16"/>
  <c r="AH274" i="16"/>
  <c r="AL278" i="16"/>
  <c r="BB294" i="16"/>
  <c r="R258" i="16"/>
  <c r="AP282" i="16"/>
  <c r="BF298" i="16"/>
  <c r="F246" i="16"/>
  <c r="AI275" i="16"/>
  <c r="BC295" i="16"/>
  <c r="AF272" i="16"/>
  <c r="BL304" i="16"/>
  <c r="BL306" i="16" s="1"/>
  <c r="T260" i="16"/>
  <c r="U261" i="16"/>
  <c r="BE297" i="16"/>
  <c r="BI301" i="16"/>
  <c r="AA267" i="16"/>
  <c r="AC269" i="16"/>
  <c r="V262" i="16"/>
  <c r="AM279" i="16"/>
  <c r="AU287" i="16"/>
  <c r="BG299" i="16"/>
  <c r="AN280" i="16"/>
  <c r="AZ292" i="16"/>
  <c r="BH300" i="16"/>
  <c r="L252" i="16"/>
  <c r="AV288" i="16"/>
  <c r="AQ283" i="16"/>
  <c r="AY291" i="16"/>
  <c r="D244" i="16"/>
  <c r="E245" i="16"/>
  <c r="AG273" i="16"/>
  <c r="BA293" i="16"/>
  <c r="BK303" i="16"/>
  <c r="M253" i="16"/>
  <c r="AB268" i="16"/>
  <c r="AW289" i="16"/>
  <c r="AO281" i="16"/>
  <c r="AS285" i="16"/>
  <c r="W263" i="16"/>
  <c r="S259" i="16"/>
  <c r="C243" i="16"/>
  <c r="CA243" i="16" s="1"/>
  <c r="G42" i="16" s="1"/>
  <c r="H42" i="16" s="1"/>
  <c r="O255" i="16"/>
  <c r="K251" i="16"/>
  <c r="G247" i="16"/>
  <c r="E40" i="16"/>
  <c r="P33" i="16"/>
  <c r="Q33" i="16" s="1"/>
  <c r="R33" i="16" s="1"/>
  <c r="AL34" i="10"/>
  <c r="P34" i="10" s="1"/>
  <c r="K36" i="10"/>
  <c r="D37" i="10"/>
  <c r="I37" i="10" s="1"/>
  <c r="AE31" i="10"/>
  <c r="T31" i="10"/>
  <c r="R32" i="10"/>
  <c r="S32" i="10" s="1"/>
  <c r="G22" i="4" s="1"/>
  <c r="A43" i="10"/>
  <c r="AI42" i="10"/>
  <c r="O38" i="10"/>
  <c r="AN39" i="10"/>
  <c r="AH30" i="10"/>
  <c r="AG30" i="10"/>
  <c r="B244" i="10"/>
  <c r="A243" i="10"/>
  <c r="L345" i="10"/>
  <c r="D337" i="10"/>
  <c r="R351" i="10"/>
  <c r="AO374" i="10"/>
  <c r="Z359" i="10"/>
  <c r="AD363" i="10"/>
  <c r="AT379" i="10"/>
  <c r="BB387" i="10"/>
  <c r="BF391" i="10"/>
  <c r="V355" i="10"/>
  <c r="AP375" i="10"/>
  <c r="AA360" i="10"/>
  <c r="BC388" i="10"/>
  <c r="BK396" i="10"/>
  <c r="AZ385" i="10"/>
  <c r="AB361" i="10"/>
  <c r="AL371" i="10"/>
  <c r="BJ395" i="10"/>
  <c r="AU380" i="10"/>
  <c r="AY384" i="10"/>
  <c r="J343" i="10"/>
  <c r="AH367" i="10"/>
  <c r="AX383" i="10"/>
  <c r="BG392" i="10"/>
  <c r="AI368" i="10"/>
  <c r="M346" i="10"/>
  <c r="P349" i="10"/>
  <c r="AF365" i="10"/>
  <c r="AN373" i="10"/>
  <c r="BL397" i="10"/>
  <c r="AM372" i="10"/>
  <c r="AC362" i="10"/>
  <c r="AK370" i="10"/>
  <c r="AW382" i="10"/>
  <c r="BI394" i="10"/>
  <c r="E338" i="10"/>
  <c r="BM398" i="10"/>
  <c r="BM400" i="10" s="1"/>
  <c r="AQ376" i="10"/>
  <c r="AR377" i="10"/>
  <c r="AV381" i="10"/>
  <c r="BD389" i="10"/>
  <c r="AG366" i="10"/>
  <c r="BA386" i="10"/>
  <c r="I342" i="10"/>
  <c r="Y358" i="10"/>
  <c r="BE390" i="10"/>
  <c r="N347" i="10"/>
  <c r="F339" i="10"/>
  <c r="BH393" i="10"/>
  <c r="H341" i="10"/>
  <c r="T353" i="10"/>
  <c r="Q350" i="10"/>
  <c r="AS378" i="10"/>
  <c r="U354" i="10"/>
  <c r="AE364" i="10"/>
  <c r="AJ369" i="10"/>
  <c r="X357" i="10"/>
  <c r="O348" i="10"/>
  <c r="K344" i="10"/>
  <c r="S352" i="10"/>
  <c r="W356" i="10"/>
  <c r="G340" i="10"/>
  <c r="C336" i="10"/>
  <c r="CA336" i="10" s="1"/>
  <c r="J41" i="10" s="1"/>
  <c r="L35" i="10"/>
  <c r="M35" i="10"/>
  <c r="D243" i="10"/>
  <c r="AH273" i="10"/>
  <c r="AG272" i="10"/>
  <c r="AO280" i="10"/>
  <c r="Z265" i="10"/>
  <c r="I248" i="10"/>
  <c r="R257" i="10"/>
  <c r="Q256" i="10"/>
  <c r="Y264" i="10"/>
  <c r="AP281" i="10"/>
  <c r="J249" i="10"/>
  <c r="AA266" i="10"/>
  <c r="BG298" i="10"/>
  <c r="AS284" i="10"/>
  <c r="BH299" i="10"/>
  <c r="AF271" i="10"/>
  <c r="E244" i="10"/>
  <c r="F245" i="10"/>
  <c r="N253" i="10"/>
  <c r="U260" i="10"/>
  <c r="V261" i="10"/>
  <c r="AD269" i="10"/>
  <c r="AK276" i="10"/>
  <c r="AL277" i="10"/>
  <c r="BF297" i="10"/>
  <c r="BJ301" i="10"/>
  <c r="AJ275" i="10"/>
  <c r="AV287" i="10"/>
  <c r="AZ291" i="10"/>
  <c r="X263" i="10"/>
  <c r="L251" i="10"/>
  <c r="AR283" i="10"/>
  <c r="BB293" i="10"/>
  <c r="AY290" i="10"/>
  <c r="BC294" i="10"/>
  <c r="BA292" i="10"/>
  <c r="P255" i="10"/>
  <c r="AN279" i="10"/>
  <c r="AW288" i="10"/>
  <c r="BE296" i="10"/>
  <c r="BM304" i="10"/>
  <c r="BM306" i="10" s="1"/>
  <c r="M252" i="10"/>
  <c r="AC268" i="10"/>
  <c r="T259" i="10"/>
  <c r="AT285" i="10"/>
  <c r="AE270" i="10"/>
  <c r="BD295" i="10"/>
  <c r="BL303" i="10"/>
  <c r="AB267" i="10"/>
  <c r="H247" i="10"/>
  <c r="BI300" i="10"/>
  <c r="AI274" i="10"/>
  <c r="AQ282" i="10"/>
  <c r="AU286" i="10"/>
  <c r="AM278" i="10"/>
  <c r="BK302" i="10"/>
  <c r="AX289" i="10"/>
  <c r="O254" i="10"/>
  <c r="W262" i="10"/>
  <c r="G246" i="10"/>
  <c r="S258" i="10"/>
  <c r="C242" i="10"/>
  <c r="CA242" i="10" s="1"/>
  <c r="G41" i="10" s="1"/>
  <c r="H41" i="10" s="1"/>
  <c r="K250" i="10"/>
  <c r="P33" i="10"/>
  <c r="Q33" i="10" s="1"/>
  <c r="R33" i="10" s="1"/>
  <c r="A337" i="10"/>
  <c r="B338" i="10"/>
  <c r="E40" i="10"/>
  <c r="G21" i="4"/>
  <c r="H21" i="4"/>
  <c r="E23" i="4" l="1"/>
  <c r="E24" i="4"/>
  <c r="E41" i="16"/>
  <c r="G23" i="4"/>
  <c r="S34" i="16"/>
  <c r="I25" i="4" s="1"/>
  <c r="M36" i="16"/>
  <c r="L36" i="16"/>
  <c r="O39" i="16"/>
  <c r="AN40" i="16"/>
  <c r="I250" i="16"/>
  <c r="AE272" i="16"/>
  <c r="Q258" i="16"/>
  <c r="Y266" i="16"/>
  <c r="F247" i="16"/>
  <c r="AH275" i="16"/>
  <c r="BF299" i="16"/>
  <c r="AX291" i="16"/>
  <c r="AS286" i="16"/>
  <c r="J251" i="16"/>
  <c r="Z267" i="16"/>
  <c r="R259" i="16"/>
  <c r="AW290" i="16"/>
  <c r="AD271" i="16"/>
  <c r="AL279" i="16"/>
  <c r="AP283" i="16"/>
  <c r="AT287" i="16"/>
  <c r="BB295" i="16"/>
  <c r="BJ303" i="16"/>
  <c r="N255" i="16"/>
  <c r="V263" i="16"/>
  <c r="AQ284" i="16"/>
  <c r="AY292" i="16"/>
  <c r="D245" i="16"/>
  <c r="AJ277" i="16"/>
  <c r="AZ293" i="16"/>
  <c r="BH301" i="16"/>
  <c r="U262" i="16"/>
  <c r="H249" i="16"/>
  <c r="AM280" i="16"/>
  <c r="BC296" i="16"/>
  <c r="BG300" i="16"/>
  <c r="AC270" i="16"/>
  <c r="AR285" i="16"/>
  <c r="AV289" i="16"/>
  <c r="BD297" i="16"/>
  <c r="M254" i="16"/>
  <c r="AG274" i="16"/>
  <c r="BA294" i="16"/>
  <c r="AK278" i="16"/>
  <c r="AU288" i="16"/>
  <c r="L253" i="16"/>
  <c r="AA268" i="16"/>
  <c r="AB269" i="16"/>
  <c r="AF273" i="16"/>
  <c r="AN281" i="16"/>
  <c r="E246" i="16"/>
  <c r="AO282" i="16"/>
  <c r="X265" i="16"/>
  <c r="AI276" i="16"/>
  <c r="BK304" i="16"/>
  <c r="BK306" i="16" s="1"/>
  <c r="T261" i="16"/>
  <c r="BE298" i="16"/>
  <c r="BI302" i="16"/>
  <c r="P257" i="16"/>
  <c r="S260" i="16"/>
  <c r="G248" i="16"/>
  <c r="W264" i="16"/>
  <c r="O256" i="16"/>
  <c r="K252" i="16"/>
  <c r="C244" i="16"/>
  <c r="CA244" i="16" s="1"/>
  <c r="G43" i="16" s="1"/>
  <c r="H43" i="16" s="1"/>
  <c r="T32" i="16"/>
  <c r="AE32" i="16"/>
  <c r="AL35" i="16"/>
  <c r="B246" i="16"/>
  <c r="A245" i="16"/>
  <c r="AI43" i="16"/>
  <c r="A44" i="16"/>
  <c r="B339" i="16"/>
  <c r="A338" i="16"/>
  <c r="S33" i="16"/>
  <c r="K37" i="16"/>
  <c r="D38" i="16"/>
  <c r="I38" i="16" s="1"/>
  <c r="V356" i="16"/>
  <c r="F340" i="16"/>
  <c r="X358" i="16"/>
  <c r="N348" i="16"/>
  <c r="Q351" i="16"/>
  <c r="AO375" i="16"/>
  <c r="BA387" i="16"/>
  <c r="AK371" i="16"/>
  <c r="AD364" i="16"/>
  <c r="AL372" i="16"/>
  <c r="AP376" i="16"/>
  <c r="U355" i="16"/>
  <c r="M347" i="16"/>
  <c r="AC363" i="16"/>
  <c r="AS379" i="16"/>
  <c r="AX384" i="16"/>
  <c r="BF392" i="16"/>
  <c r="Y359" i="16"/>
  <c r="BE391" i="16"/>
  <c r="AT380" i="16"/>
  <c r="E339" i="16"/>
  <c r="I343" i="16"/>
  <c r="AG367" i="16"/>
  <c r="AW383" i="16"/>
  <c r="BI395" i="16"/>
  <c r="AI369" i="16"/>
  <c r="AQ377" i="16"/>
  <c r="AY385" i="16"/>
  <c r="AN374" i="16"/>
  <c r="AV382" i="16"/>
  <c r="T354" i="16"/>
  <c r="BB388" i="16"/>
  <c r="P350" i="16"/>
  <c r="AA361" i="16"/>
  <c r="BG393" i="16"/>
  <c r="BK397" i="16"/>
  <c r="AB362" i="16"/>
  <c r="AJ370" i="16"/>
  <c r="AZ386" i="16"/>
  <c r="BL398" i="16"/>
  <c r="BL400" i="16" s="1"/>
  <c r="H342" i="16"/>
  <c r="AE365" i="16"/>
  <c r="AH368" i="16"/>
  <c r="J344" i="16"/>
  <c r="R352" i="16"/>
  <c r="Z360" i="16"/>
  <c r="AF366" i="16"/>
  <c r="BH394" i="16"/>
  <c r="D338" i="16"/>
  <c r="BJ396" i="16"/>
  <c r="AM373" i="16"/>
  <c r="AU381" i="16"/>
  <c r="BC389" i="16"/>
  <c r="AR378" i="16"/>
  <c r="BD390" i="16"/>
  <c r="L346" i="16"/>
  <c r="S353" i="16"/>
  <c r="C337" i="16"/>
  <c r="CA337" i="16" s="1"/>
  <c r="J42" i="16" s="1"/>
  <c r="W357" i="16"/>
  <c r="G341" i="16"/>
  <c r="O349" i="16"/>
  <c r="K345" i="16"/>
  <c r="AH31" i="16"/>
  <c r="AG31" i="16"/>
  <c r="AL35" i="10"/>
  <c r="P35" i="10" s="1"/>
  <c r="Q35" i="10" s="1"/>
  <c r="R35" i="10" s="1"/>
  <c r="H342" i="10"/>
  <c r="I343" i="10"/>
  <c r="Q351" i="10"/>
  <c r="P350" i="10"/>
  <c r="Y359" i="10"/>
  <c r="AL372" i="10"/>
  <c r="AQ377" i="10"/>
  <c r="T354" i="10"/>
  <c r="AJ370" i="10"/>
  <c r="AN374" i="10"/>
  <c r="BD390" i="10"/>
  <c r="BH394" i="10"/>
  <c r="D338" i="10"/>
  <c r="E339" i="10"/>
  <c r="J344" i="10"/>
  <c r="AH368" i="10"/>
  <c r="AX384" i="10"/>
  <c r="BB388" i="10"/>
  <c r="BF392" i="10"/>
  <c r="AI369" i="10"/>
  <c r="AU381" i="10"/>
  <c r="AY385" i="10"/>
  <c r="BC389" i="10"/>
  <c r="AP376" i="10"/>
  <c r="F340" i="10"/>
  <c r="AE365" i="10"/>
  <c r="R352" i="10"/>
  <c r="Z360" i="10"/>
  <c r="BJ396" i="10"/>
  <c r="U355" i="10"/>
  <c r="AW383" i="10"/>
  <c r="BE391" i="10"/>
  <c r="AG367" i="10"/>
  <c r="BA387" i="10"/>
  <c r="N348" i="10"/>
  <c r="BG393" i="10"/>
  <c r="BK397" i="10"/>
  <c r="L346" i="10"/>
  <c r="AR378" i="10"/>
  <c r="AV382" i="10"/>
  <c r="BL398" i="10"/>
  <c r="BL400" i="10" s="1"/>
  <c r="AF366" i="10"/>
  <c r="AM373" i="10"/>
  <c r="AO375" i="10"/>
  <c r="X358" i="10"/>
  <c r="AS379" i="10"/>
  <c r="AT380" i="10"/>
  <c r="V356" i="10"/>
  <c r="AA361" i="10"/>
  <c r="AZ386" i="10"/>
  <c r="M347" i="10"/>
  <c r="AC363" i="10"/>
  <c r="AK371" i="10"/>
  <c r="AD364" i="10"/>
  <c r="AB362" i="10"/>
  <c r="BI395" i="10"/>
  <c r="W357" i="10"/>
  <c r="S353" i="10"/>
  <c r="C337" i="10"/>
  <c r="CA337" i="10" s="1"/>
  <c r="J42" i="10" s="1"/>
  <c r="O349" i="10"/>
  <c r="K345" i="10"/>
  <c r="G341" i="10"/>
  <c r="AG31" i="10"/>
  <c r="AH31" i="10"/>
  <c r="T32" i="10"/>
  <c r="AE32" i="10"/>
  <c r="Q34" i="10"/>
  <c r="R34" i="10" s="1"/>
  <c r="AI43" i="10"/>
  <c r="A44" i="10"/>
  <c r="D38" i="10"/>
  <c r="I38" i="10" s="1"/>
  <c r="K37" i="10"/>
  <c r="E41" i="10"/>
  <c r="S33" i="10"/>
  <c r="H22" i="4" s="1"/>
  <c r="AH274" i="10"/>
  <c r="AW289" i="10"/>
  <c r="AV288" i="10"/>
  <c r="AP282" i="10"/>
  <c r="J250" i="10"/>
  <c r="R258" i="10"/>
  <c r="AM279" i="10"/>
  <c r="Z266" i="10"/>
  <c r="AE271" i="10"/>
  <c r="BL304" i="10"/>
  <c r="BL306" i="10" s="1"/>
  <c r="T260" i="10"/>
  <c r="U261" i="10"/>
  <c r="F246" i="10"/>
  <c r="V262" i="10"/>
  <c r="P256" i="10"/>
  <c r="Y265" i="10"/>
  <c r="AY291" i="10"/>
  <c r="M253" i="10"/>
  <c r="AB268" i="10"/>
  <c r="BA293" i="10"/>
  <c r="H248" i="10"/>
  <c r="AG273" i="10"/>
  <c r="AN280" i="10"/>
  <c r="BB294" i="10"/>
  <c r="AQ283" i="10"/>
  <c r="BC295" i="10"/>
  <c r="BK303" i="10"/>
  <c r="AR284" i="10"/>
  <c r="AZ292" i="10"/>
  <c r="D244" i="10"/>
  <c r="E245" i="10"/>
  <c r="AJ276" i="10"/>
  <c r="AK277" i="10"/>
  <c r="BI301" i="10"/>
  <c r="N254" i="10"/>
  <c r="AD270" i="10"/>
  <c r="AL278" i="10"/>
  <c r="AX290" i="10"/>
  <c r="I249" i="10"/>
  <c r="AF272" i="10"/>
  <c r="AO281" i="10"/>
  <c r="AA267" i="10"/>
  <c r="L252" i="10"/>
  <c r="BJ302" i="10"/>
  <c r="AU287" i="10"/>
  <c r="BH300" i="10"/>
  <c r="AS285" i="10"/>
  <c r="X264" i="10"/>
  <c r="BG299" i="10"/>
  <c r="BD296" i="10"/>
  <c r="AC269" i="10"/>
  <c r="AT286" i="10"/>
  <c r="BE297" i="10"/>
  <c r="BF298" i="10"/>
  <c r="Q257" i="10"/>
  <c r="AI275" i="10"/>
  <c r="K251" i="10"/>
  <c r="S259" i="10"/>
  <c r="G247" i="10"/>
  <c r="W263" i="10"/>
  <c r="O255" i="10"/>
  <c r="C243" i="10"/>
  <c r="CA243" i="10" s="1"/>
  <c r="G42" i="10" s="1"/>
  <c r="H42" i="10" s="1"/>
  <c r="O39" i="10"/>
  <c r="AN40" i="10"/>
  <c r="M36" i="10"/>
  <c r="L36" i="10"/>
  <c r="B339" i="10"/>
  <c r="A338" i="10"/>
  <c r="B245" i="10"/>
  <c r="A244" i="10"/>
  <c r="F21" i="4" l="1"/>
  <c r="E20" i="4"/>
  <c r="H25" i="4"/>
  <c r="H20" i="4"/>
  <c r="G20" i="4"/>
  <c r="AL36" i="10"/>
  <c r="P36" i="10" s="1"/>
  <c r="Q36" i="10" s="1"/>
  <c r="AL36" i="16"/>
  <c r="P36" i="16" s="1"/>
  <c r="J24" i="4"/>
  <c r="I23" i="4"/>
  <c r="K38" i="16"/>
  <c r="D39" i="16"/>
  <c r="I39" i="16" s="1"/>
  <c r="AI44" i="16"/>
  <c r="A45" i="16"/>
  <c r="A246" i="16"/>
  <c r="B247" i="16"/>
  <c r="M37" i="16"/>
  <c r="L37" i="16"/>
  <c r="P351" i="16"/>
  <c r="H343" i="16"/>
  <c r="U356" i="16"/>
  <c r="M348" i="16"/>
  <c r="AC364" i="16"/>
  <c r="AS380" i="16"/>
  <c r="AL373" i="16"/>
  <c r="Y360" i="16"/>
  <c r="BE392" i="16"/>
  <c r="AD365" i="16"/>
  <c r="AH369" i="16"/>
  <c r="AP377" i="16"/>
  <c r="E340" i="16"/>
  <c r="I344" i="16"/>
  <c r="AG368" i="16"/>
  <c r="AK372" i="16"/>
  <c r="AW384" i="16"/>
  <c r="BI396" i="16"/>
  <c r="Q352" i="16"/>
  <c r="AO376" i="16"/>
  <c r="BA388" i="16"/>
  <c r="Z361" i="16"/>
  <c r="AT381" i="16"/>
  <c r="AX385" i="16"/>
  <c r="BK398" i="16"/>
  <c r="BK400" i="16" s="1"/>
  <c r="L347" i="16"/>
  <c r="T355" i="16"/>
  <c r="AB363" i="16"/>
  <c r="AV383" i="16"/>
  <c r="BD391" i="16"/>
  <c r="BH395" i="16"/>
  <c r="R353" i="16"/>
  <c r="AA362" i="16"/>
  <c r="BB389" i="16"/>
  <c r="BF393" i="16"/>
  <c r="F341" i="16"/>
  <c r="AE366" i="16"/>
  <c r="AM374" i="16"/>
  <c r="BG394" i="16"/>
  <c r="X359" i="16"/>
  <c r="AN375" i="16"/>
  <c r="J345" i="16"/>
  <c r="BJ397" i="16"/>
  <c r="N349" i="16"/>
  <c r="V357" i="16"/>
  <c r="AY386" i="16"/>
  <c r="AF367" i="16"/>
  <c r="AI370" i="16"/>
  <c r="AQ378" i="16"/>
  <c r="AU382" i="16"/>
  <c r="BC390" i="16"/>
  <c r="D339" i="16"/>
  <c r="AJ371" i="16"/>
  <c r="AR379" i="16"/>
  <c r="AZ387" i="16"/>
  <c r="W358" i="16"/>
  <c r="C338" i="16"/>
  <c r="CA338" i="16" s="1"/>
  <c r="J43" i="16" s="1"/>
  <c r="O350" i="16"/>
  <c r="G342" i="16"/>
  <c r="S354" i="16"/>
  <c r="K346" i="16"/>
  <c r="P35" i="16"/>
  <c r="A339" i="16"/>
  <c r="B340" i="16"/>
  <c r="AE33" i="16"/>
  <c r="T33" i="16"/>
  <c r="J252" i="16"/>
  <c r="AM281" i="16"/>
  <c r="AC271" i="16"/>
  <c r="R260" i="16"/>
  <c r="AL280" i="16"/>
  <c r="AP284" i="16"/>
  <c r="Z268" i="16"/>
  <c r="AX292" i="16"/>
  <c r="BB296" i="16"/>
  <c r="BJ304" i="16"/>
  <c r="BJ306" i="16" s="1"/>
  <c r="N256" i="16"/>
  <c r="AT288" i="16"/>
  <c r="BF300" i="16"/>
  <c r="AD272" i="16"/>
  <c r="AH276" i="16"/>
  <c r="F248" i="16"/>
  <c r="V264" i="16"/>
  <c r="AU289" i="16"/>
  <c r="D246" i="16"/>
  <c r="L254" i="16"/>
  <c r="Q259" i="16"/>
  <c r="AR286" i="16"/>
  <c r="AV290" i="16"/>
  <c r="BD298" i="16"/>
  <c r="BH302" i="16"/>
  <c r="AG275" i="16"/>
  <c r="AI277" i="16"/>
  <c r="BC297" i="16"/>
  <c r="Y267" i="16"/>
  <c r="AB270" i="16"/>
  <c r="AF274" i="16"/>
  <c r="AN282" i="16"/>
  <c r="AK279" i="16"/>
  <c r="AO283" i="16"/>
  <c r="BA295" i="16"/>
  <c r="H250" i="16"/>
  <c r="U263" i="16"/>
  <c r="AE273" i="16"/>
  <c r="BG301" i="16"/>
  <c r="AQ285" i="16"/>
  <c r="AY293" i="16"/>
  <c r="AS287" i="16"/>
  <c r="AW291" i="16"/>
  <c r="BE299" i="16"/>
  <c r="BI303" i="16"/>
  <c r="E247" i="16"/>
  <c r="M255" i="16"/>
  <c r="P258" i="16"/>
  <c r="AA269" i="16"/>
  <c r="I251" i="16"/>
  <c r="T262" i="16"/>
  <c r="AJ278" i="16"/>
  <c r="AZ294" i="16"/>
  <c r="X266" i="16"/>
  <c r="C245" i="16"/>
  <c r="CA245" i="16" s="1"/>
  <c r="G44" i="16" s="1"/>
  <c r="H44" i="16" s="1"/>
  <c r="S261" i="16"/>
  <c r="K253" i="16"/>
  <c r="O257" i="16"/>
  <c r="G249" i="16"/>
  <c r="W265" i="16"/>
  <c r="AG32" i="16"/>
  <c r="AH32" i="16"/>
  <c r="E42" i="16"/>
  <c r="O40" i="16"/>
  <c r="AN41" i="16"/>
  <c r="T34" i="16"/>
  <c r="AE34" i="16"/>
  <c r="S35" i="10"/>
  <c r="J22" i="4" s="1"/>
  <c r="N349" i="10"/>
  <c r="Q352" i="10"/>
  <c r="R353" i="10"/>
  <c r="AP377" i="10"/>
  <c r="AI370" i="10"/>
  <c r="AU382" i="10"/>
  <c r="BC390" i="10"/>
  <c r="BG394" i="10"/>
  <c r="AN375" i="10"/>
  <c r="E340" i="10"/>
  <c r="F341" i="10"/>
  <c r="Z361" i="10"/>
  <c r="AT381" i="10"/>
  <c r="BB389" i="10"/>
  <c r="BF393" i="10"/>
  <c r="AQ378" i="10"/>
  <c r="AY386" i="10"/>
  <c r="AG368" i="10"/>
  <c r="J345" i="10"/>
  <c r="AD365" i="10"/>
  <c r="BJ397" i="10"/>
  <c r="BK398" i="10"/>
  <c r="BK400" i="10" s="1"/>
  <c r="AH369" i="10"/>
  <c r="AE366" i="10"/>
  <c r="AF367" i="10"/>
  <c r="AR379" i="10"/>
  <c r="BE392" i="10"/>
  <c r="AM374" i="10"/>
  <c r="AX385" i="10"/>
  <c r="AA362" i="10"/>
  <c r="L347" i="10"/>
  <c r="AJ371" i="10"/>
  <c r="BD391" i="10"/>
  <c r="BH395" i="10"/>
  <c r="M348" i="10"/>
  <c r="AC364" i="10"/>
  <c r="AK372" i="10"/>
  <c r="P351" i="10"/>
  <c r="Y360" i="10"/>
  <c r="X359" i="10"/>
  <c r="I344" i="10"/>
  <c r="D339" i="10"/>
  <c r="T355" i="10"/>
  <c r="AB363" i="10"/>
  <c r="AZ387" i="10"/>
  <c r="AO376" i="10"/>
  <c r="AS380" i="10"/>
  <c r="AW384" i="10"/>
  <c r="BA388" i="10"/>
  <c r="BI396" i="10"/>
  <c r="H343" i="10"/>
  <c r="AL373" i="10"/>
  <c r="V357" i="10"/>
  <c r="AV383" i="10"/>
  <c r="U356" i="10"/>
  <c r="C338" i="10"/>
  <c r="CA338" i="10" s="1"/>
  <c r="J43" i="10" s="1"/>
  <c r="S354" i="10"/>
  <c r="O350" i="10"/>
  <c r="K346" i="10"/>
  <c r="G342" i="10"/>
  <c r="W358" i="10"/>
  <c r="B340" i="10"/>
  <c r="A339" i="10"/>
  <c r="E42" i="10"/>
  <c r="A45" i="10"/>
  <c r="AI44" i="10"/>
  <c r="AH32" i="10"/>
  <c r="AG32" i="10"/>
  <c r="AE33" i="10"/>
  <c r="T33" i="10"/>
  <c r="T261" i="10"/>
  <c r="AT287" i="10"/>
  <c r="L253" i="10"/>
  <c r="BD297" i="10"/>
  <c r="AJ277" i="10"/>
  <c r="D245" i="10"/>
  <c r="AI276" i="10"/>
  <c r="AB269" i="10"/>
  <c r="AU288" i="10"/>
  <c r="AZ293" i="10"/>
  <c r="R259" i="10"/>
  <c r="U262" i="10"/>
  <c r="AP283" i="10"/>
  <c r="BA294" i="10"/>
  <c r="P257" i="10"/>
  <c r="AF273" i="10"/>
  <c r="AN281" i="10"/>
  <c r="BB295" i="10"/>
  <c r="F247" i="10"/>
  <c r="AG274" i="10"/>
  <c r="AL279" i="10"/>
  <c r="AV289" i="10"/>
  <c r="AY292" i="10"/>
  <c r="BC296" i="10"/>
  <c r="BK304" i="10"/>
  <c r="BK306" i="10" s="1"/>
  <c r="J251" i="10"/>
  <c r="AC270" i="10"/>
  <c r="AK278" i="10"/>
  <c r="BJ303" i="10"/>
  <c r="N255" i="10"/>
  <c r="Y266" i="10"/>
  <c r="AM280" i="10"/>
  <c r="BG300" i="10"/>
  <c r="AQ284" i="10"/>
  <c r="BH301" i="10"/>
  <c r="E246" i="10"/>
  <c r="AH275" i="10"/>
  <c r="AS286" i="10"/>
  <c r="AW290" i="10"/>
  <c r="BE298" i="10"/>
  <c r="BI302" i="10"/>
  <c r="H249" i="10"/>
  <c r="X265" i="10"/>
  <c r="AX291" i="10"/>
  <c r="Q258" i="10"/>
  <c r="V263" i="10"/>
  <c r="AA268" i="10"/>
  <c r="M254" i="10"/>
  <c r="Z267" i="10"/>
  <c r="BF299" i="10"/>
  <c r="I250" i="10"/>
  <c r="AO282" i="10"/>
  <c r="AE272" i="10"/>
  <c r="AR285" i="10"/>
  <c r="AD271" i="10"/>
  <c r="K252" i="10"/>
  <c r="W264" i="10"/>
  <c r="C244" i="10"/>
  <c r="CA244" i="10" s="1"/>
  <c r="G43" i="10" s="1"/>
  <c r="H43" i="10" s="1"/>
  <c r="G248" i="10"/>
  <c r="O256" i="10"/>
  <c r="S260" i="10"/>
  <c r="M37" i="10"/>
  <c r="L37" i="10"/>
  <c r="B246" i="10"/>
  <c r="A245" i="10"/>
  <c r="O40" i="10"/>
  <c r="AN41" i="10"/>
  <c r="S34" i="10"/>
  <c r="K38" i="10"/>
  <c r="D39" i="10"/>
  <c r="I39" i="10" s="1"/>
  <c r="I21" i="4"/>
  <c r="I20" i="4"/>
  <c r="J20" i="4"/>
  <c r="I22" i="4" l="1"/>
  <c r="I24" i="4"/>
  <c r="E43" i="16"/>
  <c r="AE35" i="10"/>
  <c r="AG35" i="10" s="1"/>
  <c r="T35" i="10"/>
  <c r="AL37" i="16"/>
  <c r="P37" i="16" s="1"/>
  <c r="X267" i="16"/>
  <c r="P259" i="16"/>
  <c r="AJ279" i="16"/>
  <c r="H251" i="16"/>
  <c r="AP285" i="16"/>
  <c r="BB297" i="16"/>
  <c r="V265" i="16"/>
  <c r="Z269" i="16"/>
  <c r="AT289" i="16"/>
  <c r="BF301" i="16"/>
  <c r="AD273" i="16"/>
  <c r="AL281" i="16"/>
  <c r="AX293" i="16"/>
  <c r="R261" i="16"/>
  <c r="N257" i="16"/>
  <c r="J253" i="16"/>
  <c r="AH277" i="16"/>
  <c r="AI278" i="16"/>
  <c r="BC298" i="16"/>
  <c r="M256" i="16"/>
  <c r="AN283" i="16"/>
  <c r="AV291" i="16"/>
  <c r="AZ295" i="16"/>
  <c r="T263" i="16"/>
  <c r="AM282" i="16"/>
  <c r="BA296" i="16"/>
  <c r="Q260" i="16"/>
  <c r="AY294" i="16"/>
  <c r="F249" i="16"/>
  <c r="AQ286" i="16"/>
  <c r="E248" i="16"/>
  <c r="AC272" i="16"/>
  <c r="AG276" i="16"/>
  <c r="Y268" i="16"/>
  <c r="AA270" i="16"/>
  <c r="BD299" i="16"/>
  <c r="D247" i="16"/>
  <c r="AK280" i="16"/>
  <c r="AO284" i="16"/>
  <c r="AS288" i="16"/>
  <c r="AW292" i="16"/>
  <c r="AB271" i="16"/>
  <c r="AU290" i="16"/>
  <c r="BG302" i="16"/>
  <c r="U264" i="16"/>
  <c r="AF275" i="16"/>
  <c r="AR287" i="16"/>
  <c r="BH303" i="16"/>
  <c r="L255" i="16"/>
  <c r="BE300" i="16"/>
  <c r="BI304" i="16"/>
  <c r="BI306" i="16" s="1"/>
  <c r="I252" i="16"/>
  <c r="AE274" i="16"/>
  <c r="O258" i="16"/>
  <c r="G250" i="16"/>
  <c r="C246" i="16"/>
  <c r="CA246" i="16" s="1"/>
  <c r="G45" i="16" s="1"/>
  <c r="H45" i="16" s="1"/>
  <c r="W266" i="16"/>
  <c r="S262" i="16"/>
  <c r="K254" i="16"/>
  <c r="O41" i="16"/>
  <c r="AN42" i="16"/>
  <c r="A340" i="16"/>
  <c r="B341" i="16"/>
  <c r="K39" i="16"/>
  <c r="D40" i="16"/>
  <c r="I40" i="16" s="1"/>
  <c r="P352" i="16"/>
  <c r="H344" i="16"/>
  <c r="AG369" i="16"/>
  <c r="AO377" i="16"/>
  <c r="AW385" i="16"/>
  <c r="V358" i="16"/>
  <c r="AP378" i="16"/>
  <c r="AX386" i="16"/>
  <c r="Y361" i="16"/>
  <c r="E341" i="16"/>
  <c r="BE393" i="16"/>
  <c r="U357" i="16"/>
  <c r="I345" i="16"/>
  <c r="AC365" i="16"/>
  <c r="AK373" i="16"/>
  <c r="BA389" i="16"/>
  <c r="BI397" i="16"/>
  <c r="M349" i="16"/>
  <c r="Z362" i="16"/>
  <c r="AD366" i="16"/>
  <c r="AH370" i="16"/>
  <c r="Q353" i="16"/>
  <c r="AS381" i="16"/>
  <c r="AT382" i="16"/>
  <c r="BB390" i="16"/>
  <c r="BF394" i="16"/>
  <c r="BJ398" i="16"/>
  <c r="BJ400" i="16" s="1"/>
  <c r="R354" i="16"/>
  <c r="AM375" i="16"/>
  <c r="X360" i="16"/>
  <c r="AN376" i="16"/>
  <c r="N350" i="16"/>
  <c r="J346" i="16"/>
  <c r="AB364" i="16"/>
  <c r="AE367" i="16"/>
  <c r="AU383" i="16"/>
  <c r="AL374" i="16"/>
  <c r="AF368" i="16"/>
  <c r="BH396" i="16"/>
  <c r="AY387" i="16"/>
  <c r="L348" i="16"/>
  <c r="AJ372" i="16"/>
  <c r="AR380" i="16"/>
  <c r="AZ388" i="16"/>
  <c r="BD392" i="16"/>
  <c r="AA363" i="16"/>
  <c r="AI371" i="16"/>
  <c r="AQ379" i="16"/>
  <c r="BC391" i="16"/>
  <c r="BG395" i="16"/>
  <c r="D340" i="16"/>
  <c r="T356" i="16"/>
  <c r="AV384" i="16"/>
  <c r="F342" i="16"/>
  <c r="S355" i="16"/>
  <c r="C339" i="16"/>
  <c r="CA339" i="16" s="1"/>
  <c r="J44" i="16" s="1"/>
  <c r="W359" i="16"/>
  <c r="K347" i="16"/>
  <c r="O351" i="16"/>
  <c r="G343" i="16"/>
  <c r="Q36" i="16"/>
  <c r="Q35" i="16"/>
  <c r="R35" i="16" s="1"/>
  <c r="AI45" i="16"/>
  <c r="A46" i="16"/>
  <c r="L38" i="16"/>
  <c r="M38" i="16"/>
  <c r="AG34" i="16"/>
  <c r="AH34" i="16"/>
  <c r="AH33" i="16"/>
  <c r="AG33" i="16"/>
  <c r="A247" i="16"/>
  <c r="B248" i="16"/>
  <c r="AL37" i="10"/>
  <c r="P37" i="10" s="1"/>
  <c r="Q37" i="10" s="1"/>
  <c r="R37" i="10" s="1"/>
  <c r="E43" i="10"/>
  <c r="M38" i="10"/>
  <c r="L38" i="10"/>
  <c r="AG275" i="10"/>
  <c r="AB270" i="10"/>
  <c r="AJ278" i="10"/>
  <c r="Y267" i="10"/>
  <c r="D246" i="10"/>
  <c r="Q259" i="10"/>
  <c r="L254" i="10"/>
  <c r="T262" i="10"/>
  <c r="BA295" i="10"/>
  <c r="AO283" i="10"/>
  <c r="I251" i="10"/>
  <c r="BJ304" i="10"/>
  <c r="BJ306" i="10" s="1"/>
  <c r="AM281" i="10"/>
  <c r="N256" i="10"/>
  <c r="E247" i="10"/>
  <c r="M255" i="10"/>
  <c r="U263" i="10"/>
  <c r="AC271" i="10"/>
  <c r="AT288" i="10"/>
  <c r="Z268" i="10"/>
  <c r="AS287" i="10"/>
  <c r="AV290" i="10"/>
  <c r="AQ285" i="10"/>
  <c r="AY293" i="10"/>
  <c r="BG301" i="10"/>
  <c r="BH302" i="10"/>
  <c r="V264" i="10"/>
  <c r="AW291" i="10"/>
  <c r="BE299" i="10"/>
  <c r="AN282" i="10"/>
  <c r="R260" i="10"/>
  <c r="AE273" i="10"/>
  <c r="BC297" i="10"/>
  <c r="AR286" i="10"/>
  <c r="AD272" i="10"/>
  <c r="AL280" i="10"/>
  <c r="BI303" i="10"/>
  <c r="AK279" i="10"/>
  <c r="AX292" i="10"/>
  <c r="J252" i="10"/>
  <c r="AP284" i="10"/>
  <c r="AU289" i="10"/>
  <c r="X266" i="10"/>
  <c r="AF274" i="10"/>
  <c r="BD298" i="10"/>
  <c r="BF300" i="10"/>
  <c r="AH276" i="10"/>
  <c r="AA269" i="10"/>
  <c r="AI277" i="10"/>
  <c r="AZ294" i="10"/>
  <c r="F248" i="10"/>
  <c r="H250" i="10"/>
  <c r="BB296" i="10"/>
  <c r="P258" i="10"/>
  <c r="O257" i="10"/>
  <c r="S261" i="10"/>
  <c r="K253" i="10"/>
  <c r="C245" i="10"/>
  <c r="CA245" i="10" s="1"/>
  <c r="G44" i="10" s="1"/>
  <c r="H44" i="10" s="1"/>
  <c r="W265" i="10"/>
  <c r="G249" i="10"/>
  <c r="R36" i="10"/>
  <c r="S36" i="10" s="1"/>
  <c r="K22" i="4" s="1"/>
  <c r="AG33" i="10"/>
  <c r="AH33" i="10"/>
  <c r="A340" i="10"/>
  <c r="B341" i="10"/>
  <c r="T34" i="10"/>
  <c r="AE34" i="10"/>
  <c r="B247" i="10"/>
  <c r="A246" i="10"/>
  <c r="AI45" i="10"/>
  <c r="A46" i="10"/>
  <c r="D40" i="10"/>
  <c r="I40" i="10" s="1"/>
  <c r="K39" i="10"/>
  <c r="O41" i="10"/>
  <c r="AN42" i="10"/>
  <c r="AO377" i="10"/>
  <c r="AI371" i="10"/>
  <c r="R354" i="10"/>
  <c r="N350" i="10"/>
  <c r="AP378" i="10"/>
  <c r="BB390" i="10"/>
  <c r="BJ398" i="10"/>
  <c r="BJ400" i="10" s="1"/>
  <c r="Z362" i="10"/>
  <c r="AY387" i="10"/>
  <c r="AF368" i="10"/>
  <c r="AR380" i="10"/>
  <c r="AX386" i="10"/>
  <c r="V358" i="10"/>
  <c r="AM375" i="10"/>
  <c r="AU383" i="10"/>
  <c r="BC391" i="10"/>
  <c r="J346" i="10"/>
  <c r="AH370" i="10"/>
  <c r="AL374" i="10"/>
  <c r="AD366" i="10"/>
  <c r="AT382" i="10"/>
  <c r="AQ379" i="10"/>
  <c r="BG395" i="10"/>
  <c r="D340" i="10"/>
  <c r="L348" i="10"/>
  <c r="AJ372" i="10"/>
  <c r="BH396" i="10"/>
  <c r="AG369" i="10"/>
  <c r="E341" i="10"/>
  <c r="P352" i="10"/>
  <c r="AA363" i="10"/>
  <c r="AC365" i="10"/>
  <c r="AW385" i="10"/>
  <c r="AE367" i="10"/>
  <c r="T356" i="10"/>
  <c r="AB364" i="10"/>
  <c r="AN376" i="10"/>
  <c r="AZ388" i="10"/>
  <c r="Q353" i="10"/>
  <c r="U357" i="10"/>
  <c r="AS381" i="10"/>
  <c r="M349" i="10"/>
  <c r="BD392" i="10"/>
  <c r="BF394" i="10"/>
  <c r="H344" i="10"/>
  <c r="X360" i="10"/>
  <c r="AV384" i="10"/>
  <c r="I345" i="10"/>
  <c r="Y361" i="10"/>
  <c r="AK373" i="10"/>
  <c r="BE393" i="10"/>
  <c r="BI397" i="10"/>
  <c r="F342" i="10"/>
  <c r="BA389" i="10"/>
  <c r="W359" i="10"/>
  <c r="C339" i="10"/>
  <c r="CA339" i="10" s="1"/>
  <c r="J44" i="10" s="1"/>
  <c r="S355" i="10"/>
  <c r="O351" i="10"/>
  <c r="K347" i="10"/>
  <c r="G343" i="10"/>
  <c r="K21" i="4"/>
  <c r="AH35" i="10" l="1"/>
  <c r="H23" i="4"/>
  <c r="E44" i="16"/>
  <c r="AL38" i="10"/>
  <c r="P38" i="10" s="1"/>
  <c r="Q38" i="10" s="1"/>
  <c r="S35" i="16"/>
  <c r="J25" i="4" s="1"/>
  <c r="B249" i="16"/>
  <c r="A248" i="16"/>
  <c r="AF276" i="16"/>
  <c r="U265" i="16"/>
  <c r="D248" i="16"/>
  <c r="M257" i="16"/>
  <c r="L256" i="16"/>
  <c r="T264" i="16"/>
  <c r="E249" i="16"/>
  <c r="AT290" i="16"/>
  <c r="F250" i="16"/>
  <c r="AO285" i="16"/>
  <c r="AD274" i="16"/>
  <c r="AL282" i="16"/>
  <c r="AX294" i="16"/>
  <c r="R262" i="16"/>
  <c r="N258" i="16"/>
  <c r="J254" i="16"/>
  <c r="AH278" i="16"/>
  <c r="Z270" i="16"/>
  <c r="AP286" i="16"/>
  <c r="BB298" i="16"/>
  <c r="BF302" i="16"/>
  <c r="V266" i="16"/>
  <c r="AA271" i="16"/>
  <c r="AE275" i="16"/>
  <c r="AM283" i="16"/>
  <c r="BC299" i="16"/>
  <c r="BG303" i="16"/>
  <c r="AV292" i="16"/>
  <c r="BD300" i="16"/>
  <c r="H252" i="16"/>
  <c r="AK281" i="16"/>
  <c r="AU291" i="16"/>
  <c r="AR288" i="16"/>
  <c r="AZ296" i="16"/>
  <c r="AS289" i="16"/>
  <c r="AI279" i="16"/>
  <c r="AJ280" i="16"/>
  <c r="BH304" i="16"/>
  <c r="BH306" i="16" s="1"/>
  <c r="I253" i="16"/>
  <c r="X268" i="16"/>
  <c r="BA297" i="16"/>
  <c r="AQ287" i="16"/>
  <c r="AY295" i="16"/>
  <c r="Y269" i="16"/>
  <c r="AG277" i="16"/>
  <c r="AB272" i="16"/>
  <c r="P260" i="16"/>
  <c r="Q261" i="16"/>
  <c r="AC273" i="16"/>
  <c r="AW293" i="16"/>
  <c r="BE301" i="16"/>
  <c r="AN284" i="16"/>
  <c r="W267" i="16"/>
  <c r="O259" i="16"/>
  <c r="K255" i="16"/>
  <c r="C247" i="16"/>
  <c r="CA247" i="16" s="1"/>
  <c r="G46" i="16" s="1"/>
  <c r="H46" i="16" s="1"/>
  <c r="S263" i="16"/>
  <c r="G251" i="16"/>
  <c r="AL38" i="16"/>
  <c r="Q37" i="16"/>
  <c r="B342" i="16"/>
  <c r="A341" i="16"/>
  <c r="K40" i="16"/>
  <c r="D41" i="16"/>
  <c r="I41" i="16" s="1"/>
  <c r="AD367" i="16"/>
  <c r="R355" i="16"/>
  <c r="AC366" i="16"/>
  <c r="J347" i="16"/>
  <c r="Q354" i="16"/>
  <c r="AS382" i="16"/>
  <c r="Z363" i="16"/>
  <c r="Y362" i="16"/>
  <c r="AK374" i="16"/>
  <c r="BI398" i="16"/>
  <c r="BI400" i="16" s="1"/>
  <c r="AH371" i="16"/>
  <c r="AL375" i="16"/>
  <c r="AP379" i="16"/>
  <c r="AT383" i="16"/>
  <c r="BB391" i="16"/>
  <c r="BF395" i="16"/>
  <c r="E342" i="16"/>
  <c r="AM376" i="16"/>
  <c r="M350" i="16"/>
  <c r="AW386" i="16"/>
  <c r="BE394" i="16"/>
  <c r="U358" i="16"/>
  <c r="I346" i="16"/>
  <c r="AG370" i="16"/>
  <c r="AO378" i="16"/>
  <c r="BA390" i="16"/>
  <c r="AX387" i="16"/>
  <c r="P353" i="16"/>
  <c r="AE368" i="16"/>
  <c r="AU384" i="16"/>
  <c r="BC392" i="16"/>
  <c r="F343" i="16"/>
  <c r="AB365" i="16"/>
  <c r="AJ373" i="16"/>
  <c r="AR381" i="16"/>
  <c r="AZ389" i="16"/>
  <c r="T357" i="16"/>
  <c r="V359" i="16"/>
  <c r="AY388" i="16"/>
  <c r="X361" i="16"/>
  <c r="BD393" i="16"/>
  <c r="L349" i="16"/>
  <c r="AA364" i="16"/>
  <c r="AI372" i="16"/>
  <c r="AQ380" i="16"/>
  <c r="BG396" i="16"/>
  <c r="N351" i="16"/>
  <c r="AF369" i="16"/>
  <c r="BH397" i="16"/>
  <c r="D341" i="16"/>
  <c r="H345" i="16"/>
  <c r="AN377" i="16"/>
  <c r="AV385" i="16"/>
  <c r="S356" i="16"/>
  <c r="C340" i="16"/>
  <c r="CA340" i="16" s="1"/>
  <c r="J45" i="16" s="1"/>
  <c r="W360" i="16"/>
  <c r="K348" i="16"/>
  <c r="O352" i="16"/>
  <c r="G344" i="16"/>
  <c r="AI46" i="16"/>
  <c r="A47" i="16"/>
  <c r="M39" i="16"/>
  <c r="L39" i="16"/>
  <c r="O42" i="16"/>
  <c r="AN43" i="16"/>
  <c r="R36" i="16"/>
  <c r="S36" i="16" s="1"/>
  <c r="K25" i="4" s="1"/>
  <c r="J21" i="4"/>
  <c r="T36" i="10"/>
  <c r="AE36" i="10"/>
  <c r="A341" i="10"/>
  <c r="B342" i="10"/>
  <c r="A247" i="10"/>
  <c r="B248" i="10"/>
  <c r="P353" i="10"/>
  <c r="AH371" i="10"/>
  <c r="AL375" i="10"/>
  <c r="BF395" i="10"/>
  <c r="AM376" i="10"/>
  <c r="AU384" i="10"/>
  <c r="BC392" i="10"/>
  <c r="BG396" i="10"/>
  <c r="E342" i="10"/>
  <c r="Q354" i="10"/>
  <c r="L349" i="10"/>
  <c r="AR381" i="10"/>
  <c r="BD393" i="10"/>
  <c r="D341" i="10"/>
  <c r="H345" i="10"/>
  <c r="J347" i="10"/>
  <c r="Z363" i="10"/>
  <c r="AT383" i="10"/>
  <c r="V359" i="10"/>
  <c r="R355" i="10"/>
  <c r="X361" i="10"/>
  <c r="AD367" i="10"/>
  <c r="AE368" i="10"/>
  <c r="AQ380" i="10"/>
  <c r="AI372" i="10"/>
  <c r="AV385" i="10"/>
  <c r="BH397" i="10"/>
  <c r="U358" i="10"/>
  <c r="AC366" i="10"/>
  <c r="AK374" i="10"/>
  <c r="AO378" i="10"/>
  <c r="AJ373" i="10"/>
  <c r="N351" i="10"/>
  <c r="AP379" i="10"/>
  <c r="BB391" i="10"/>
  <c r="F343" i="10"/>
  <c r="AZ389" i="10"/>
  <c r="AF369" i="10"/>
  <c r="Y362" i="10"/>
  <c r="AG370" i="10"/>
  <c r="AS382" i="10"/>
  <c r="BI398" i="10"/>
  <c r="BI400" i="10" s="1"/>
  <c r="I346" i="10"/>
  <c r="AN377" i="10"/>
  <c r="BA390" i="10"/>
  <c r="AX387" i="10"/>
  <c r="T357" i="10"/>
  <c r="AB365" i="10"/>
  <c r="M350" i="10"/>
  <c r="AY388" i="10"/>
  <c r="AA364" i="10"/>
  <c r="AW386" i="10"/>
  <c r="BE394" i="10"/>
  <c r="O352" i="10"/>
  <c r="C340" i="10"/>
  <c r="CA340" i="10" s="1"/>
  <c r="J45" i="10" s="1"/>
  <c r="G344" i="10"/>
  <c r="K348" i="10"/>
  <c r="S356" i="10"/>
  <c r="W360" i="10"/>
  <c r="AW292" i="10"/>
  <c r="AL281" i="10"/>
  <c r="U264" i="10"/>
  <c r="F249" i="10"/>
  <c r="AD273" i="10"/>
  <c r="AC272" i="10"/>
  <c r="AK280" i="10"/>
  <c r="V265" i="10"/>
  <c r="E248" i="10"/>
  <c r="N257" i="10"/>
  <c r="M256" i="10"/>
  <c r="AY294" i="10"/>
  <c r="BG302" i="10"/>
  <c r="AQ286" i="10"/>
  <c r="BD299" i="10"/>
  <c r="T263" i="10"/>
  <c r="BA296" i="10"/>
  <c r="BE300" i="10"/>
  <c r="AT289" i="10"/>
  <c r="BB297" i="10"/>
  <c r="H251" i="10"/>
  <c r="AN283" i="10"/>
  <c r="AE274" i="10"/>
  <c r="BC298" i="10"/>
  <c r="AR287" i="10"/>
  <c r="AV291" i="10"/>
  <c r="AZ295" i="10"/>
  <c r="L255" i="10"/>
  <c r="AJ279" i="10"/>
  <c r="BH303" i="10"/>
  <c r="BI304" i="10"/>
  <c r="BI306" i="10" s="1"/>
  <c r="I252" i="10"/>
  <c r="Y268" i="10"/>
  <c r="BF301" i="10"/>
  <c r="P259" i="10"/>
  <c r="AA270" i="10"/>
  <c r="AI278" i="10"/>
  <c r="AU290" i="10"/>
  <c r="D247" i="10"/>
  <c r="AS288" i="10"/>
  <c r="X267" i="10"/>
  <c r="AP285" i="10"/>
  <c r="J253" i="10"/>
  <c r="AB271" i="10"/>
  <c r="AM282" i="10"/>
  <c r="Q260" i="10"/>
  <c r="Z269" i="10"/>
  <c r="AF275" i="10"/>
  <c r="R261" i="10"/>
  <c r="AG276" i="10"/>
  <c r="AH277" i="10"/>
  <c r="AO284" i="10"/>
  <c r="AX293" i="10"/>
  <c r="K254" i="10"/>
  <c r="W266" i="10"/>
  <c r="G250" i="10"/>
  <c r="O258" i="10"/>
  <c r="S262" i="10"/>
  <c r="C246" i="10"/>
  <c r="CA246" i="10" s="1"/>
  <c r="G45" i="10" s="1"/>
  <c r="H45" i="10" s="1"/>
  <c r="E44" i="10"/>
  <c r="M39" i="10"/>
  <c r="L39" i="10"/>
  <c r="A47" i="10"/>
  <c r="AI46" i="10"/>
  <c r="AH34" i="10"/>
  <c r="AG34" i="10"/>
  <c r="O42" i="10"/>
  <c r="AN43" i="10"/>
  <c r="S37" i="10"/>
  <c r="L22" i="4" s="1"/>
  <c r="K40" i="10"/>
  <c r="D41" i="10"/>
  <c r="I41" i="10" s="1"/>
  <c r="L20" i="4"/>
  <c r="K24" i="4" l="1"/>
  <c r="T35" i="16"/>
  <c r="E45" i="10"/>
  <c r="AE35" i="16"/>
  <c r="AH35" i="16" s="1"/>
  <c r="L24" i="4"/>
  <c r="L23" i="4"/>
  <c r="J23" i="4"/>
  <c r="T36" i="16"/>
  <c r="AE36" i="16"/>
  <c r="AL39" i="16"/>
  <c r="B343" i="16"/>
  <c r="A342" i="16"/>
  <c r="B250" i="16"/>
  <c r="A249" i="16"/>
  <c r="K41" i="16"/>
  <c r="D42" i="16"/>
  <c r="I42" i="16" s="1"/>
  <c r="P38" i="16"/>
  <c r="Q38" i="16" s="1"/>
  <c r="R37" i="16"/>
  <c r="S37" i="16" s="1"/>
  <c r="L25" i="4" s="1"/>
  <c r="O43" i="16"/>
  <c r="AN44" i="16"/>
  <c r="L40" i="16"/>
  <c r="M40" i="16"/>
  <c r="E45" i="16"/>
  <c r="AI47" i="16"/>
  <c r="A48" i="16"/>
  <c r="J348" i="16"/>
  <c r="AD368" i="16"/>
  <c r="R356" i="16"/>
  <c r="AE369" i="16"/>
  <c r="AA365" i="16"/>
  <c r="Q355" i="16"/>
  <c r="Y363" i="16"/>
  <c r="AK375" i="16"/>
  <c r="AO379" i="16"/>
  <c r="BA391" i="16"/>
  <c r="AH372" i="16"/>
  <c r="AL376" i="16"/>
  <c r="AP380" i="16"/>
  <c r="AT384" i="16"/>
  <c r="BF396" i="16"/>
  <c r="M351" i="16"/>
  <c r="AC367" i="16"/>
  <c r="AG371" i="16"/>
  <c r="AS383" i="16"/>
  <c r="AW387" i="16"/>
  <c r="E343" i="16"/>
  <c r="U359" i="16"/>
  <c r="T358" i="16"/>
  <c r="AX388" i="16"/>
  <c r="I347" i="16"/>
  <c r="BE395" i="16"/>
  <c r="Z364" i="16"/>
  <c r="BB392" i="16"/>
  <c r="L350" i="16"/>
  <c r="AM377" i="16"/>
  <c r="AY389" i="16"/>
  <c r="X362" i="16"/>
  <c r="AB366" i="16"/>
  <c r="AF370" i="16"/>
  <c r="AN378" i="16"/>
  <c r="AR382" i="16"/>
  <c r="AZ390" i="16"/>
  <c r="D342" i="16"/>
  <c r="AQ381" i="16"/>
  <c r="BG397" i="16"/>
  <c r="F344" i="16"/>
  <c r="N352" i="16"/>
  <c r="AJ374" i="16"/>
  <c r="AV386" i="16"/>
  <c r="AI373" i="16"/>
  <c r="AU385" i="16"/>
  <c r="BC393" i="16"/>
  <c r="BH398" i="16"/>
  <c r="BH400" i="16" s="1"/>
  <c r="H346" i="16"/>
  <c r="V360" i="16"/>
  <c r="BD394" i="16"/>
  <c r="P354" i="16"/>
  <c r="W361" i="16"/>
  <c r="C341" i="16"/>
  <c r="CA341" i="16" s="1"/>
  <c r="J46" i="16" s="1"/>
  <c r="O353" i="16"/>
  <c r="S357" i="16"/>
  <c r="K349" i="16"/>
  <c r="G345" i="16"/>
  <c r="E250" i="16"/>
  <c r="M258" i="16"/>
  <c r="U266" i="16"/>
  <c r="J255" i="16"/>
  <c r="Z271" i="16"/>
  <c r="BB299" i="16"/>
  <c r="V267" i="16"/>
  <c r="N259" i="16"/>
  <c r="AT291" i="16"/>
  <c r="R263" i="16"/>
  <c r="AD275" i="16"/>
  <c r="AH279" i="16"/>
  <c r="AX295" i="16"/>
  <c r="BF303" i="16"/>
  <c r="AG278" i="16"/>
  <c r="AP287" i="16"/>
  <c r="AE276" i="16"/>
  <c r="AM284" i="16"/>
  <c r="AQ288" i="16"/>
  <c r="AU292" i="16"/>
  <c r="BG304" i="16"/>
  <c r="BG306" i="16" s="1"/>
  <c r="AO286" i="16"/>
  <c r="AB273" i="16"/>
  <c r="AJ281" i="16"/>
  <c r="AZ297" i="16"/>
  <c r="BD301" i="16"/>
  <c r="I254" i="16"/>
  <c r="AS290" i="16"/>
  <c r="Y270" i="16"/>
  <c r="AY296" i="16"/>
  <c r="H253" i="16"/>
  <c r="AF277" i="16"/>
  <c r="T265" i="16"/>
  <c r="P261" i="16"/>
  <c r="AN285" i="16"/>
  <c r="AR289" i="16"/>
  <c r="AC274" i="16"/>
  <c r="AW294" i="16"/>
  <c r="BE302" i="16"/>
  <c r="L257" i="16"/>
  <c r="F251" i="16"/>
  <c r="AL283" i="16"/>
  <c r="AI280" i="16"/>
  <c r="BC300" i="16"/>
  <c r="X269" i="16"/>
  <c r="AV293" i="16"/>
  <c r="Q262" i="16"/>
  <c r="AA272" i="16"/>
  <c r="AK282" i="16"/>
  <c r="BA298" i="16"/>
  <c r="D249" i="16"/>
  <c r="S264" i="16"/>
  <c r="C248" i="16"/>
  <c r="CA248" i="16" s="1"/>
  <c r="G47" i="16" s="1"/>
  <c r="H47" i="16" s="1"/>
  <c r="O260" i="16"/>
  <c r="K256" i="16"/>
  <c r="G252" i="16"/>
  <c r="W268" i="16"/>
  <c r="R38" i="10"/>
  <c r="S38" i="10" s="1"/>
  <c r="M22" i="4" s="1"/>
  <c r="AE37" i="10"/>
  <c r="T37" i="10"/>
  <c r="U359" i="10"/>
  <c r="D342" i="10"/>
  <c r="E343" i="10"/>
  <c r="R356" i="10"/>
  <c r="Z364" i="10"/>
  <c r="AT384" i="10"/>
  <c r="V360" i="10"/>
  <c r="AY389" i="10"/>
  <c r="AJ374" i="10"/>
  <c r="AZ390" i="10"/>
  <c r="BH398" i="10"/>
  <c r="BH400" i="10" s="1"/>
  <c r="T358" i="10"/>
  <c r="AD368" i="10"/>
  <c r="AL376" i="10"/>
  <c r="AX388" i="10"/>
  <c r="N352" i="10"/>
  <c r="AP380" i="10"/>
  <c r="BB392" i="10"/>
  <c r="AA365" i="10"/>
  <c r="AE369" i="10"/>
  <c r="AI373" i="10"/>
  <c r="AM377" i="10"/>
  <c r="AB366" i="10"/>
  <c r="F344" i="10"/>
  <c r="AU385" i="10"/>
  <c r="AR382" i="10"/>
  <c r="AV386" i="10"/>
  <c r="BD394" i="10"/>
  <c r="L350" i="10"/>
  <c r="AO379" i="10"/>
  <c r="BF396" i="10"/>
  <c r="AC367" i="10"/>
  <c r="H346" i="10"/>
  <c r="AS383" i="10"/>
  <c r="BA391" i="10"/>
  <c r="BE395" i="10"/>
  <c r="AQ381" i="10"/>
  <c r="BC393" i="10"/>
  <c r="BG397" i="10"/>
  <c r="P354" i="10"/>
  <c r="AF370" i="10"/>
  <c r="AN378" i="10"/>
  <c r="M351" i="10"/>
  <c r="J348" i="10"/>
  <c r="X362" i="10"/>
  <c r="Q355" i="10"/>
  <c r="Y363" i="10"/>
  <c r="AK375" i="10"/>
  <c r="AW387" i="10"/>
  <c r="AH372" i="10"/>
  <c r="I347" i="10"/>
  <c r="AG371" i="10"/>
  <c r="S357" i="10"/>
  <c r="W361" i="10"/>
  <c r="O353" i="10"/>
  <c r="K349" i="10"/>
  <c r="G345" i="10"/>
  <c r="C341" i="10"/>
  <c r="CA341" i="10" s="1"/>
  <c r="J46" i="10" s="1"/>
  <c r="O43" i="10"/>
  <c r="AN44" i="10"/>
  <c r="AI47" i="10"/>
  <c r="A48" i="10"/>
  <c r="B249" i="10"/>
  <c r="A248" i="10"/>
  <c r="AH36" i="10"/>
  <c r="AG36" i="10"/>
  <c r="M40" i="10"/>
  <c r="L40" i="10"/>
  <c r="B343" i="10"/>
  <c r="A342" i="10"/>
  <c r="D42" i="10"/>
  <c r="I42" i="10" s="1"/>
  <c r="K41" i="10"/>
  <c r="AL39" i="10"/>
  <c r="V266" i="10"/>
  <c r="AD274" i="10"/>
  <c r="AL282" i="10"/>
  <c r="F250" i="10"/>
  <c r="N258" i="10"/>
  <c r="AQ287" i="10"/>
  <c r="AY295" i="10"/>
  <c r="BC299" i="10"/>
  <c r="AA271" i="10"/>
  <c r="AV292" i="10"/>
  <c r="AZ296" i="10"/>
  <c r="I253" i="10"/>
  <c r="X268" i="10"/>
  <c r="BA297" i="10"/>
  <c r="BF302" i="10"/>
  <c r="D248" i="10"/>
  <c r="AC273" i="10"/>
  <c r="AJ280" i="10"/>
  <c r="AP286" i="10"/>
  <c r="AX294" i="10"/>
  <c r="AM283" i="10"/>
  <c r="AF276" i="10"/>
  <c r="AG277" i="10"/>
  <c r="AN284" i="10"/>
  <c r="BE301" i="10"/>
  <c r="J254" i="10"/>
  <c r="Z270" i="10"/>
  <c r="AH278" i="10"/>
  <c r="AR288" i="10"/>
  <c r="AS289" i="10"/>
  <c r="E249" i="10"/>
  <c r="AB272" i="10"/>
  <c r="AK281" i="10"/>
  <c r="AE275" i="10"/>
  <c r="BD300" i="10"/>
  <c r="H252" i="10"/>
  <c r="Y269" i="10"/>
  <c r="M257" i="10"/>
  <c r="T264" i="10"/>
  <c r="Q261" i="10"/>
  <c r="AW293" i="10"/>
  <c r="L256" i="10"/>
  <c r="AT290" i="10"/>
  <c r="BG303" i="10"/>
  <c r="AI279" i="10"/>
  <c r="AO285" i="10"/>
  <c r="R262" i="10"/>
  <c r="BH304" i="10"/>
  <c r="BH306" i="10" s="1"/>
  <c r="AU291" i="10"/>
  <c r="P260" i="10"/>
  <c r="BB298" i="10"/>
  <c r="U265" i="10"/>
  <c r="O259" i="10"/>
  <c r="W267" i="10"/>
  <c r="C247" i="10"/>
  <c r="CA247" i="10" s="1"/>
  <c r="G46" i="10" s="1"/>
  <c r="H46" i="10" s="1"/>
  <c r="S263" i="10"/>
  <c r="G251" i="10"/>
  <c r="K255" i="10"/>
  <c r="L21" i="4"/>
  <c r="K20" i="4" l="1"/>
  <c r="AG35" i="16"/>
  <c r="AL40" i="10"/>
  <c r="P40" i="10" s="1"/>
  <c r="Q40" i="10" s="1"/>
  <c r="M24" i="4"/>
  <c r="K23" i="4"/>
  <c r="AE37" i="16"/>
  <c r="T37" i="16"/>
  <c r="B344" i="16"/>
  <c r="A343" i="16"/>
  <c r="E46" i="16"/>
  <c r="Z272" i="16"/>
  <c r="AX296" i="16"/>
  <c r="BB300" i="16"/>
  <c r="BF304" i="16"/>
  <c r="BF306" i="16" s="1"/>
  <c r="N260" i="16"/>
  <c r="J256" i="16"/>
  <c r="R264" i="16"/>
  <c r="AD276" i="16"/>
  <c r="AH280" i="16"/>
  <c r="AL284" i="16"/>
  <c r="AP288" i="16"/>
  <c r="V268" i="16"/>
  <c r="AT292" i="16"/>
  <c r="AU293" i="16"/>
  <c r="BC301" i="16"/>
  <c r="U267" i="16"/>
  <c r="AF278" i="16"/>
  <c r="Y271" i="16"/>
  <c r="AC275" i="16"/>
  <c r="AG279" i="16"/>
  <c r="AO287" i="16"/>
  <c r="D250" i="16"/>
  <c r="Q263" i="16"/>
  <c r="AQ289" i="16"/>
  <c r="AY297" i="16"/>
  <c r="AN286" i="16"/>
  <c r="AR290" i="16"/>
  <c r="AK283" i="16"/>
  <c r="AS291" i="16"/>
  <c r="AW295" i="16"/>
  <c r="BE303" i="16"/>
  <c r="I255" i="16"/>
  <c r="L258" i="16"/>
  <c r="AI281" i="16"/>
  <c r="F252" i="16"/>
  <c r="AE277" i="16"/>
  <c r="AM285" i="16"/>
  <c r="E251" i="16"/>
  <c r="P262" i="16"/>
  <c r="X270" i="16"/>
  <c r="AV294" i="16"/>
  <c r="AA273" i="16"/>
  <c r="T266" i="16"/>
  <c r="H254" i="16"/>
  <c r="M259" i="16"/>
  <c r="AB274" i="16"/>
  <c r="AJ282" i="16"/>
  <c r="AZ298" i="16"/>
  <c r="BD302" i="16"/>
  <c r="BA299" i="16"/>
  <c r="K257" i="16"/>
  <c r="G253" i="16"/>
  <c r="W269" i="16"/>
  <c r="O261" i="16"/>
  <c r="S265" i="16"/>
  <c r="C249" i="16"/>
  <c r="CA249" i="16" s="1"/>
  <c r="G48" i="16" s="1"/>
  <c r="H48" i="16" s="1"/>
  <c r="P39" i="16"/>
  <c r="Q39" i="16" s="1"/>
  <c r="R39" i="16" s="1"/>
  <c r="AI48" i="16"/>
  <c r="A49" i="16"/>
  <c r="K42" i="16"/>
  <c r="D43" i="16"/>
  <c r="I43" i="16" s="1"/>
  <c r="B251" i="16"/>
  <c r="A250" i="16"/>
  <c r="AG36" i="16"/>
  <c r="AH36" i="16"/>
  <c r="AL40" i="16"/>
  <c r="O44" i="16"/>
  <c r="AN45" i="16"/>
  <c r="R38" i="16"/>
  <c r="S38" i="16" s="1"/>
  <c r="M25" i="4" s="1"/>
  <c r="M41" i="16"/>
  <c r="L41" i="16"/>
  <c r="L351" i="16"/>
  <c r="D343" i="16"/>
  <c r="M352" i="16"/>
  <c r="AC368" i="16"/>
  <c r="AS384" i="16"/>
  <c r="BE396" i="16"/>
  <c r="AD369" i="16"/>
  <c r="BB393" i="16"/>
  <c r="E344" i="16"/>
  <c r="BA392" i="16"/>
  <c r="Z365" i="16"/>
  <c r="AH373" i="16"/>
  <c r="AL377" i="16"/>
  <c r="I348" i="16"/>
  <c r="AT385" i="16"/>
  <c r="AX389" i="16"/>
  <c r="U360" i="16"/>
  <c r="Q356" i="16"/>
  <c r="Y364" i="16"/>
  <c r="AG372" i="16"/>
  <c r="AK376" i="16"/>
  <c r="AO380" i="16"/>
  <c r="AW388" i="16"/>
  <c r="V361" i="16"/>
  <c r="AP381" i="16"/>
  <c r="BF397" i="16"/>
  <c r="AA366" i="16"/>
  <c r="AE370" i="16"/>
  <c r="AQ382" i="16"/>
  <c r="BG398" i="16"/>
  <c r="BG400" i="16" s="1"/>
  <c r="AB367" i="16"/>
  <c r="AJ375" i="16"/>
  <c r="AN379" i="16"/>
  <c r="F345" i="16"/>
  <c r="J349" i="16"/>
  <c r="R357" i="16"/>
  <c r="T359" i="16"/>
  <c r="AR383" i="16"/>
  <c r="AZ391" i="16"/>
  <c r="X363" i="16"/>
  <c r="AI374" i="16"/>
  <c r="AM378" i="16"/>
  <c r="AU386" i="16"/>
  <c r="BC394" i="16"/>
  <c r="BD395" i="16"/>
  <c r="AY390" i="16"/>
  <c r="H347" i="16"/>
  <c r="P355" i="16"/>
  <c r="AF371" i="16"/>
  <c r="AV387" i="16"/>
  <c r="N353" i="16"/>
  <c r="G346" i="16"/>
  <c r="K350" i="16"/>
  <c r="O354" i="16"/>
  <c r="C342" i="16"/>
  <c r="CA342" i="16" s="1"/>
  <c r="J47" i="16" s="1"/>
  <c r="S358" i="16"/>
  <c r="W362" i="16"/>
  <c r="AE38" i="10"/>
  <c r="T38" i="10"/>
  <c r="K42" i="10"/>
  <c r="D43" i="10"/>
  <c r="I43" i="10" s="1"/>
  <c r="BE302" i="10"/>
  <c r="X269" i="10"/>
  <c r="P261" i="10"/>
  <c r="H253" i="10"/>
  <c r="AF277" i="10"/>
  <c r="AY296" i="10"/>
  <c r="AV293" i="10"/>
  <c r="F251" i="10"/>
  <c r="Y270" i="10"/>
  <c r="AG278" i="10"/>
  <c r="J255" i="10"/>
  <c r="U266" i="10"/>
  <c r="BC300" i="10"/>
  <c r="AE276" i="10"/>
  <c r="AN285" i="10"/>
  <c r="AD275" i="10"/>
  <c r="D249" i="10"/>
  <c r="T265" i="10"/>
  <c r="AX295" i="10"/>
  <c r="M258" i="10"/>
  <c r="R263" i="10"/>
  <c r="AZ297" i="10"/>
  <c r="BD301" i="10"/>
  <c r="AA272" i="10"/>
  <c r="AI280" i="10"/>
  <c r="AQ288" i="10"/>
  <c r="AU292" i="10"/>
  <c r="BG304" i="10"/>
  <c r="BG306" i="10" s="1"/>
  <c r="AM284" i="10"/>
  <c r="I254" i="10"/>
  <c r="V267" i="10"/>
  <c r="AR289" i="10"/>
  <c r="AO286" i="10"/>
  <c r="AS290" i="10"/>
  <c r="AW294" i="10"/>
  <c r="BF303" i="10"/>
  <c r="E250" i="10"/>
  <c r="Z271" i="10"/>
  <c r="AK282" i="10"/>
  <c r="AP287" i="10"/>
  <c r="N259" i="10"/>
  <c r="AH279" i="10"/>
  <c r="L257" i="10"/>
  <c r="AB273" i="10"/>
  <c r="AL283" i="10"/>
  <c r="BB299" i="10"/>
  <c r="Q262" i="10"/>
  <c r="BA298" i="10"/>
  <c r="AT291" i="10"/>
  <c r="AC274" i="10"/>
  <c r="AJ281" i="10"/>
  <c r="W268" i="10"/>
  <c r="G252" i="10"/>
  <c r="O260" i="10"/>
  <c r="S264" i="10"/>
  <c r="C248" i="10"/>
  <c r="CA248" i="10" s="1"/>
  <c r="G47" i="10" s="1"/>
  <c r="H47" i="10" s="1"/>
  <c r="K256" i="10"/>
  <c r="AG37" i="10"/>
  <c r="AH37" i="10"/>
  <c r="R357" i="10"/>
  <c r="AH373" i="10"/>
  <c r="AX389" i="10"/>
  <c r="BB393" i="10"/>
  <c r="V361" i="10"/>
  <c r="AU386" i="10"/>
  <c r="L351" i="10"/>
  <c r="AC368" i="10"/>
  <c r="AN379" i="10"/>
  <c r="AV387" i="10"/>
  <c r="AL377" i="10"/>
  <c r="BF397" i="10"/>
  <c r="AE370" i="10"/>
  <c r="AI374" i="10"/>
  <c r="J349" i="10"/>
  <c r="Z365" i="10"/>
  <c r="AD369" i="10"/>
  <c r="AT385" i="10"/>
  <c r="F345" i="10"/>
  <c r="AA366" i="10"/>
  <c r="AM378" i="10"/>
  <c r="BC394" i="10"/>
  <c r="BG398" i="10"/>
  <c r="BG400" i="10" s="1"/>
  <c r="AQ382" i="10"/>
  <c r="AP381" i="10"/>
  <c r="H347" i="10"/>
  <c r="AF371" i="10"/>
  <c r="AJ375" i="10"/>
  <c r="AZ391" i="10"/>
  <c r="BD395" i="10"/>
  <c r="U360" i="10"/>
  <c r="BA392" i="10"/>
  <c r="P355" i="10"/>
  <c r="X363" i="10"/>
  <c r="AB367" i="10"/>
  <c r="Q356" i="10"/>
  <c r="Y364" i="10"/>
  <c r="AW388" i="10"/>
  <c r="D343" i="10"/>
  <c r="AK376" i="10"/>
  <c r="AO380" i="10"/>
  <c r="AY390" i="10"/>
  <c r="T359" i="10"/>
  <c r="M352" i="10"/>
  <c r="I348" i="10"/>
  <c r="AG372" i="10"/>
  <c r="AS384" i="10"/>
  <c r="BE396" i="10"/>
  <c r="E344" i="10"/>
  <c r="AR383" i="10"/>
  <c r="N353" i="10"/>
  <c r="G346" i="10"/>
  <c r="S358" i="10"/>
  <c r="O354" i="10"/>
  <c r="C342" i="10"/>
  <c r="CA342" i="10" s="1"/>
  <c r="J47" i="10" s="1"/>
  <c r="K350" i="10"/>
  <c r="W362" i="10"/>
  <c r="A249" i="10"/>
  <c r="B250" i="10"/>
  <c r="L41" i="10"/>
  <c r="M41" i="10"/>
  <c r="A49" i="10"/>
  <c r="AI48" i="10"/>
  <c r="P39" i="10"/>
  <c r="B344" i="10"/>
  <c r="A343" i="10"/>
  <c r="O44" i="10"/>
  <c r="AN45" i="10"/>
  <c r="E46" i="10"/>
  <c r="N21" i="4"/>
  <c r="M21" i="4"/>
  <c r="O20" i="4"/>
  <c r="N20" i="4"/>
  <c r="M20" i="4"/>
  <c r="N24" i="4" l="1"/>
  <c r="N23" i="4"/>
  <c r="AL41" i="10"/>
  <c r="P41" i="10" s="1"/>
  <c r="Q41" i="10" s="1"/>
  <c r="M23" i="4"/>
  <c r="T38" i="16"/>
  <c r="AE38" i="16"/>
  <c r="P40" i="16"/>
  <c r="K43" i="16"/>
  <c r="D44" i="16"/>
  <c r="I44" i="16" s="1"/>
  <c r="AI49" i="16"/>
  <c r="A50" i="16"/>
  <c r="B345" i="16"/>
  <c r="A344" i="16"/>
  <c r="L42" i="16"/>
  <c r="M42" i="16"/>
  <c r="O45" i="16"/>
  <c r="AN46" i="16"/>
  <c r="T267" i="16"/>
  <c r="L259" i="16"/>
  <c r="V269" i="16"/>
  <c r="D251" i="16"/>
  <c r="N261" i="16"/>
  <c r="AH281" i="16"/>
  <c r="AL285" i="16"/>
  <c r="AE278" i="16"/>
  <c r="AD277" i="16"/>
  <c r="AP289" i="16"/>
  <c r="BB301" i="16"/>
  <c r="R265" i="16"/>
  <c r="AT293" i="16"/>
  <c r="J257" i="16"/>
  <c r="Z273" i="16"/>
  <c r="AX297" i="16"/>
  <c r="AQ290" i="16"/>
  <c r="AY298" i="16"/>
  <c r="AI282" i="16"/>
  <c r="AN287" i="16"/>
  <c r="AA274" i="16"/>
  <c r="AK284" i="16"/>
  <c r="BA300" i="16"/>
  <c r="U268" i="16"/>
  <c r="AM286" i="16"/>
  <c r="X271" i="16"/>
  <c r="AJ283" i="16"/>
  <c r="AR291" i="16"/>
  <c r="Y272" i="16"/>
  <c r="AS292" i="16"/>
  <c r="AW296" i="16"/>
  <c r="F253" i="16"/>
  <c r="AU294" i="16"/>
  <c r="BC302" i="16"/>
  <c r="Q264" i="16"/>
  <c r="AB275" i="16"/>
  <c r="H255" i="16"/>
  <c r="E252" i="16"/>
  <c r="BE304" i="16"/>
  <c r="BE306" i="16" s="1"/>
  <c r="I256" i="16"/>
  <c r="AV295" i="16"/>
  <c r="AZ299" i="16"/>
  <c r="BD303" i="16"/>
  <c r="P263" i="16"/>
  <c r="AC276" i="16"/>
  <c r="AG280" i="16"/>
  <c r="AO288" i="16"/>
  <c r="M260" i="16"/>
  <c r="AF279" i="16"/>
  <c r="K258" i="16"/>
  <c r="O262" i="16"/>
  <c r="W270" i="16"/>
  <c r="S266" i="16"/>
  <c r="C250" i="16"/>
  <c r="CA250" i="16" s="1"/>
  <c r="G49" i="16" s="1"/>
  <c r="H49" i="16" s="1"/>
  <c r="G254" i="16"/>
  <c r="E47" i="16"/>
  <c r="AL41" i="16"/>
  <c r="A251" i="16"/>
  <c r="B252" i="16"/>
  <c r="S39" i="16"/>
  <c r="N25" i="4" s="1"/>
  <c r="D344" i="16"/>
  <c r="X364" i="16"/>
  <c r="L352" i="16"/>
  <c r="Y365" i="16"/>
  <c r="AK377" i="16"/>
  <c r="AW389" i="16"/>
  <c r="BE397" i="16"/>
  <c r="R358" i="16"/>
  <c r="AP382" i="16"/>
  <c r="E345" i="16"/>
  <c r="M353" i="16"/>
  <c r="I349" i="16"/>
  <c r="AC369" i="16"/>
  <c r="BA393" i="16"/>
  <c r="V362" i="16"/>
  <c r="AD370" i="16"/>
  <c r="U361" i="16"/>
  <c r="AG373" i="16"/>
  <c r="AO381" i="16"/>
  <c r="Z366" i="16"/>
  <c r="AH374" i="16"/>
  <c r="AT386" i="16"/>
  <c r="AS385" i="16"/>
  <c r="Q357" i="16"/>
  <c r="AL378" i="16"/>
  <c r="AX390" i="16"/>
  <c r="BB394" i="16"/>
  <c r="F346" i="16"/>
  <c r="AU387" i="16"/>
  <c r="BC395" i="16"/>
  <c r="T360" i="16"/>
  <c r="AR384" i="16"/>
  <c r="AZ392" i="16"/>
  <c r="AM379" i="16"/>
  <c r="AY391" i="16"/>
  <c r="H348" i="16"/>
  <c r="AA367" i="16"/>
  <c r="AI375" i="16"/>
  <c r="AQ383" i="16"/>
  <c r="P356" i="16"/>
  <c r="AF372" i="16"/>
  <c r="AV388" i="16"/>
  <c r="BD396" i="16"/>
  <c r="BF398" i="16"/>
  <c r="BF400" i="16" s="1"/>
  <c r="N354" i="16"/>
  <c r="AE371" i="16"/>
  <c r="AB368" i="16"/>
  <c r="AJ376" i="16"/>
  <c r="AN380" i="16"/>
  <c r="J350" i="16"/>
  <c r="S359" i="16"/>
  <c r="W363" i="16"/>
  <c r="O355" i="16"/>
  <c r="G347" i="16"/>
  <c r="K351" i="16"/>
  <c r="C343" i="16"/>
  <c r="CA343" i="16" s="1"/>
  <c r="J48" i="16" s="1"/>
  <c r="AG37" i="16"/>
  <c r="AH37" i="16"/>
  <c r="R40" i="10"/>
  <c r="S40" i="10" s="1"/>
  <c r="O22" i="4" s="1"/>
  <c r="N354" i="10"/>
  <c r="Z366" i="10"/>
  <c r="AL378" i="10"/>
  <c r="AP382" i="10"/>
  <c r="AQ383" i="10"/>
  <c r="AY391" i="10"/>
  <c r="L352" i="10"/>
  <c r="AJ376" i="10"/>
  <c r="BD396" i="10"/>
  <c r="J350" i="10"/>
  <c r="AD370" i="10"/>
  <c r="AX390" i="10"/>
  <c r="BB394" i="10"/>
  <c r="BC395" i="10"/>
  <c r="AH374" i="10"/>
  <c r="BF398" i="10"/>
  <c r="BF400" i="10" s="1"/>
  <c r="F346" i="10"/>
  <c r="V362" i="10"/>
  <c r="P356" i="10"/>
  <c r="X364" i="10"/>
  <c r="AB368" i="10"/>
  <c r="AZ392" i="10"/>
  <c r="E345" i="10"/>
  <c r="Y365" i="10"/>
  <c r="AS385" i="10"/>
  <c r="AN380" i="10"/>
  <c r="AA367" i="10"/>
  <c r="AF372" i="10"/>
  <c r="AE371" i="10"/>
  <c r="AT386" i="10"/>
  <c r="I349" i="10"/>
  <c r="T360" i="10"/>
  <c r="M353" i="10"/>
  <c r="AG373" i="10"/>
  <c r="BE397" i="10"/>
  <c r="AU387" i="10"/>
  <c r="H348" i="10"/>
  <c r="AR384" i="10"/>
  <c r="Q357" i="10"/>
  <c r="AK377" i="10"/>
  <c r="R358" i="10"/>
  <c r="AI375" i="10"/>
  <c r="AM379" i="10"/>
  <c r="AV388" i="10"/>
  <c r="D344" i="10"/>
  <c r="AW389" i="10"/>
  <c r="BA393" i="10"/>
  <c r="U361" i="10"/>
  <c r="AC369" i="10"/>
  <c r="AO381" i="10"/>
  <c r="O355" i="10"/>
  <c r="G347" i="10"/>
  <c r="S359" i="10"/>
  <c r="K351" i="10"/>
  <c r="C343" i="10"/>
  <c r="CA343" i="10" s="1"/>
  <c r="J48" i="10" s="1"/>
  <c r="W363" i="10"/>
  <c r="AK283" i="10"/>
  <c r="P262" i="10"/>
  <c r="E251" i="10"/>
  <c r="AC275" i="10"/>
  <c r="X270" i="10"/>
  <c r="BA299" i="10"/>
  <c r="AF278" i="10"/>
  <c r="U267" i="10"/>
  <c r="M259" i="10"/>
  <c r="H254" i="10"/>
  <c r="AN286" i="10"/>
  <c r="R264" i="10"/>
  <c r="AJ282" i="10"/>
  <c r="BB300" i="10"/>
  <c r="N260" i="10"/>
  <c r="AW295" i="10"/>
  <c r="AQ289" i="10"/>
  <c r="AY297" i="10"/>
  <c r="Z272" i="10"/>
  <c r="AH280" i="10"/>
  <c r="AZ298" i="10"/>
  <c r="AS291" i="10"/>
  <c r="AG279" i="10"/>
  <c r="AX296" i="10"/>
  <c r="F252" i="10"/>
  <c r="AL284" i="10"/>
  <c r="AE277" i="10"/>
  <c r="AI281" i="10"/>
  <c r="AU293" i="10"/>
  <c r="BC301" i="10"/>
  <c r="BD302" i="10"/>
  <c r="D250" i="10"/>
  <c r="L258" i="10"/>
  <c r="T266" i="10"/>
  <c r="AB274" i="10"/>
  <c r="AR290" i="10"/>
  <c r="BF304" i="10"/>
  <c r="BF306" i="10" s="1"/>
  <c r="AD276" i="10"/>
  <c r="AT292" i="10"/>
  <c r="AM285" i="10"/>
  <c r="AO287" i="10"/>
  <c r="Q263" i="10"/>
  <c r="V268" i="10"/>
  <c r="AV294" i="10"/>
  <c r="AP288" i="10"/>
  <c r="AA273" i="10"/>
  <c r="J256" i="10"/>
  <c r="Y271" i="10"/>
  <c r="BE303" i="10"/>
  <c r="I255" i="10"/>
  <c r="W269" i="10"/>
  <c r="G253" i="10"/>
  <c r="S265" i="10"/>
  <c r="K257" i="10"/>
  <c r="C249" i="10"/>
  <c r="CA249" i="10" s="1"/>
  <c r="G48" i="10" s="1"/>
  <c r="H48" i="10" s="1"/>
  <c r="O261" i="10"/>
  <c r="D44" i="10"/>
  <c r="I44" i="10" s="1"/>
  <c r="K43" i="10"/>
  <c r="E47" i="10"/>
  <c r="B345" i="10"/>
  <c r="A344" i="10"/>
  <c r="L42" i="10"/>
  <c r="M42" i="10"/>
  <c r="AI49" i="10"/>
  <c r="A50" i="10"/>
  <c r="O45" i="10"/>
  <c r="AN46" i="10"/>
  <c r="Q39" i="10"/>
  <c r="A250" i="10"/>
  <c r="B251" i="10"/>
  <c r="AH38" i="10"/>
  <c r="AG38" i="10"/>
  <c r="E48" i="10" l="1"/>
  <c r="O24" i="4"/>
  <c r="R39" i="10"/>
  <c r="S39" i="10" s="1"/>
  <c r="N22" i="4" s="1"/>
  <c r="AL42" i="10"/>
  <c r="O23" i="4"/>
  <c r="B253" i="16"/>
  <c r="A252" i="16"/>
  <c r="A345" i="16"/>
  <c r="B346" i="16"/>
  <c r="AW297" i="16"/>
  <c r="P264" i="16"/>
  <c r="AC277" i="16"/>
  <c r="Q265" i="16"/>
  <c r="H256" i="16"/>
  <c r="I257" i="16"/>
  <c r="AD278" i="16"/>
  <c r="AP290" i="16"/>
  <c r="AA275" i="16"/>
  <c r="R266" i="16"/>
  <c r="AT294" i="16"/>
  <c r="AN288" i="16"/>
  <c r="J258" i="16"/>
  <c r="Z274" i="16"/>
  <c r="AX298" i="16"/>
  <c r="N262" i="16"/>
  <c r="AH282" i="16"/>
  <c r="AL286" i="16"/>
  <c r="BB302" i="16"/>
  <c r="V270" i="16"/>
  <c r="AM287" i="16"/>
  <c r="AY299" i="16"/>
  <c r="AO289" i="16"/>
  <c r="X272" i="16"/>
  <c r="AV296" i="16"/>
  <c r="AJ284" i="16"/>
  <c r="AG281" i="16"/>
  <c r="BA301" i="16"/>
  <c r="F254" i="16"/>
  <c r="AK285" i="16"/>
  <c r="E253" i="16"/>
  <c r="T268" i="16"/>
  <c r="AS293" i="16"/>
  <c r="AI283" i="16"/>
  <c r="AF280" i="16"/>
  <c r="AR292" i="16"/>
  <c r="BD304" i="16"/>
  <c r="BD306" i="16" s="1"/>
  <c r="L260" i="16"/>
  <c r="M261" i="16"/>
  <c r="AB276" i="16"/>
  <c r="AE279" i="16"/>
  <c r="AQ291" i="16"/>
  <c r="AU295" i="16"/>
  <c r="BC303" i="16"/>
  <c r="AZ300" i="16"/>
  <c r="D252" i="16"/>
  <c r="Y273" i="16"/>
  <c r="U269" i="16"/>
  <c r="W271" i="16"/>
  <c r="O263" i="16"/>
  <c r="K259" i="16"/>
  <c r="G255" i="16"/>
  <c r="S267" i="16"/>
  <c r="C251" i="16"/>
  <c r="CA251" i="16" s="1"/>
  <c r="G50" i="16" s="1"/>
  <c r="H50" i="16" s="1"/>
  <c r="K44" i="16"/>
  <c r="D45" i="16"/>
  <c r="I45" i="16" s="1"/>
  <c r="P41" i="16"/>
  <c r="AL42" i="16"/>
  <c r="AI50" i="16"/>
  <c r="A51" i="16"/>
  <c r="L43" i="16"/>
  <c r="M43" i="16"/>
  <c r="AG38" i="16"/>
  <c r="AH38" i="16"/>
  <c r="AE39" i="16"/>
  <c r="T39" i="16"/>
  <c r="E48" i="16"/>
  <c r="O46" i="16"/>
  <c r="AN47" i="16"/>
  <c r="F347" i="16"/>
  <c r="N355" i="16"/>
  <c r="E346" i="16"/>
  <c r="V363" i="16"/>
  <c r="U362" i="16"/>
  <c r="I350" i="16"/>
  <c r="Y366" i="16"/>
  <c r="AK378" i="16"/>
  <c r="M354" i="16"/>
  <c r="AT387" i="16"/>
  <c r="AX391" i="16"/>
  <c r="BB395" i="16"/>
  <c r="Q358" i="16"/>
  <c r="AC370" i="16"/>
  <c r="AG374" i="16"/>
  <c r="AS386" i="16"/>
  <c r="AW390" i="16"/>
  <c r="BA394" i="16"/>
  <c r="AL379" i="16"/>
  <c r="AO382" i="16"/>
  <c r="BE398" i="16"/>
  <c r="BE400" i="16" s="1"/>
  <c r="AD371" i="16"/>
  <c r="AH375" i="16"/>
  <c r="AP383" i="16"/>
  <c r="R359" i="16"/>
  <c r="T361" i="16"/>
  <c r="AB369" i="16"/>
  <c r="AJ377" i="16"/>
  <c r="AV389" i="16"/>
  <c r="BD397" i="16"/>
  <c r="H349" i="16"/>
  <c r="Z367" i="16"/>
  <c r="AA368" i="16"/>
  <c r="AM380" i="16"/>
  <c r="AQ384" i="16"/>
  <c r="J351" i="16"/>
  <c r="AF373" i="16"/>
  <c r="AZ393" i="16"/>
  <c r="D345" i="16"/>
  <c r="AE372" i="16"/>
  <c r="AY392" i="16"/>
  <c r="AN381" i="16"/>
  <c r="L353" i="16"/>
  <c r="AI376" i="16"/>
  <c r="AU388" i="16"/>
  <c r="BC396" i="16"/>
  <c r="X365" i="16"/>
  <c r="AR385" i="16"/>
  <c r="P357" i="16"/>
  <c r="K352" i="16"/>
  <c r="C344" i="16"/>
  <c r="CA344" i="16" s="1"/>
  <c r="J49" i="16" s="1"/>
  <c r="S360" i="16"/>
  <c r="W364" i="16"/>
  <c r="O356" i="16"/>
  <c r="G348" i="16"/>
  <c r="Q40" i="16"/>
  <c r="R40" i="16" s="1"/>
  <c r="M43" i="10"/>
  <c r="L43" i="10"/>
  <c r="B252" i="10"/>
  <c r="A251" i="10"/>
  <c r="R41" i="10"/>
  <c r="S41" i="10" s="1"/>
  <c r="P22" i="4" s="1"/>
  <c r="T361" i="10"/>
  <c r="AG374" i="10"/>
  <c r="D345" i="10"/>
  <c r="AE372" i="10"/>
  <c r="J351" i="10"/>
  <c r="AT387" i="10"/>
  <c r="V363" i="10"/>
  <c r="BC396" i="10"/>
  <c r="E346" i="10"/>
  <c r="AV389" i="10"/>
  <c r="AH375" i="10"/>
  <c r="BB395" i="10"/>
  <c r="F347" i="10"/>
  <c r="R359" i="10"/>
  <c r="N355" i="10"/>
  <c r="Z367" i="10"/>
  <c r="AD371" i="10"/>
  <c r="AP383" i="10"/>
  <c r="AX391" i="10"/>
  <c r="AA368" i="10"/>
  <c r="AI376" i="10"/>
  <c r="AM380" i="10"/>
  <c r="AU388" i="10"/>
  <c r="H349" i="10"/>
  <c r="AR385" i="10"/>
  <c r="Q358" i="10"/>
  <c r="U362" i="10"/>
  <c r="AS386" i="10"/>
  <c r="BE398" i="10"/>
  <c r="BE400" i="10" s="1"/>
  <c r="AY392" i="10"/>
  <c r="X365" i="10"/>
  <c r="AF373" i="10"/>
  <c r="L353" i="10"/>
  <c r="I350" i="10"/>
  <c r="Y366" i="10"/>
  <c r="AK378" i="10"/>
  <c r="BA394" i="10"/>
  <c r="M354" i="10"/>
  <c r="AB369" i="10"/>
  <c r="AW390" i="10"/>
  <c r="AL379" i="10"/>
  <c r="AQ384" i="10"/>
  <c r="P357" i="10"/>
  <c r="AJ377" i="10"/>
  <c r="AN381" i="10"/>
  <c r="AZ393" i="10"/>
  <c r="BD397" i="10"/>
  <c r="AC370" i="10"/>
  <c r="AO382" i="10"/>
  <c r="S360" i="10"/>
  <c r="O356" i="10"/>
  <c r="K352" i="10"/>
  <c r="W364" i="10"/>
  <c r="G348" i="10"/>
  <c r="C344" i="10"/>
  <c r="CA344" i="10" s="1"/>
  <c r="J49" i="10" s="1"/>
  <c r="K44" i="10"/>
  <c r="D45" i="10"/>
  <c r="I45" i="10" s="1"/>
  <c r="AT293" i="10"/>
  <c r="J257" i="10"/>
  <c r="I256" i="10"/>
  <c r="AH281" i="10"/>
  <c r="Q264" i="10"/>
  <c r="Z273" i="10"/>
  <c r="Y272" i="10"/>
  <c r="AG280" i="10"/>
  <c r="R265" i="10"/>
  <c r="AM286" i="10"/>
  <c r="AQ290" i="10"/>
  <c r="AY298" i="10"/>
  <c r="AZ299" i="10"/>
  <c r="H255" i="10"/>
  <c r="AF279" i="10"/>
  <c r="AW296" i="10"/>
  <c r="E252" i="10"/>
  <c r="U268" i="10"/>
  <c r="L259" i="10"/>
  <c r="AS292" i="10"/>
  <c r="AE278" i="10"/>
  <c r="AI282" i="10"/>
  <c r="AU294" i="10"/>
  <c r="BC302" i="10"/>
  <c r="AN287" i="10"/>
  <c r="BD303" i="10"/>
  <c r="BA300" i="10"/>
  <c r="AX297" i="10"/>
  <c r="T267" i="10"/>
  <c r="AL285" i="10"/>
  <c r="AA274" i="10"/>
  <c r="AR291" i="10"/>
  <c r="X271" i="10"/>
  <c r="BE304" i="10"/>
  <c r="BE306" i="10" s="1"/>
  <c r="F253" i="10"/>
  <c r="M260" i="10"/>
  <c r="N261" i="10"/>
  <c r="V269" i="10"/>
  <c r="AC276" i="10"/>
  <c r="AD277" i="10"/>
  <c r="AK284" i="10"/>
  <c r="BB301" i="10"/>
  <c r="AB275" i="10"/>
  <c r="AV295" i="10"/>
  <c r="P263" i="10"/>
  <c r="AP289" i="10"/>
  <c r="AJ283" i="10"/>
  <c r="AO288" i="10"/>
  <c r="D251" i="10"/>
  <c r="K258" i="10"/>
  <c r="W270" i="10"/>
  <c r="G254" i="10"/>
  <c r="S266" i="10"/>
  <c r="C250" i="10"/>
  <c r="CA250" i="10" s="1"/>
  <c r="G49" i="10" s="1"/>
  <c r="H49" i="10" s="1"/>
  <c r="O262" i="10"/>
  <c r="A51" i="10"/>
  <c r="AI50" i="10"/>
  <c r="A345" i="10"/>
  <c r="B346" i="10"/>
  <c r="T40" i="10"/>
  <c r="AE40" i="10"/>
  <c r="O46" i="10"/>
  <c r="AN47" i="10"/>
  <c r="P42" i="10"/>
  <c r="Q42" i="10" s="1"/>
  <c r="E49" i="10" l="1"/>
  <c r="AL43" i="10"/>
  <c r="P43" i="10" s="1"/>
  <c r="Q43" i="10" s="1"/>
  <c r="P24" i="4"/>
  <c r="AE39" i="10"/>
  <c r="AG39" i="10" s="1"/>
  <c r="T39" i="10"/>
  <c r="AL43" i="16"/>
  <c r="P43" i="16" s="1"/>
  <c r="Q43" i="16" s="1"/>
  <c r="R43" i="16" s="1"/>
  <c r="O47" i="16"/>
  <c r="AN48" i="16"/>
  <c r="AH39" i="16"/>
  <c r="AG39" i="16"/>
  <c r="P42" i="16"/>
  <c r="Q42" i="16" s="1"/>
  <c r="R42" i="16" s="1"/>
  <c r="S40" i="16"/>
  <c r="O25" i="4" s="1"/>
  <c r="Q266" i="16"/>
  <c r="AK286" i="16"/>
  <c r="I258" i="16"/>
  <c r="F255" i="16"/>
  <c r="N263" i="16"/>
  <c r="J259" i="16"/>
  <c r="Z275" i="16"/>
  <c r="AH283" i="16"/>
  <c r="AT295" i="16"/>
  <c r="R267" i="16"/>
  <c r="AD279" i="16"/>
  <c r="AL287" i="16"/>
  <c r="AP291" i="16"/>
  <c r="BB303" i="16"/>
  <c r="AX299" i="16"/>
  <c r="V271" i="16"/>
  <c r="AU296" i="16"/>
  <c r="D253" i="16"/>
  <c r="U270" i="16"/>
  <c r="T269" i="16"/>
  <c r="AB277" i="16"/>
  <c r="AF281" i="16"/>
  <c r="AN289" i="16"/>
  <c r="AS294" i="16"/>
  <c r="P265" i="16"/>
  <c r="AE280" i="16"/>
  <c r="AI284" i="16"/>
  <c r="L261" i="16"/>
  <c r="X273" i="16"/>
  <c r="AR293" i="16"/>
  <c r="H257" i="16"/>
  <c r="AM288" i="16"/>
  <c r="AQ292" i="16"/>
  <c r="AY300" i="16"/>
  <c r="AC278" i="16"/>
  <c r="AO290" i="16"/>
  <c r="AJ285" i="16"/>
  <c r="AZ301" i="16"/>
  <c r="M262" i="16"/>
  <c r="Y274" i="16"/>
  <c r="BA302" i="16"/>
  <c r="AA276" i="16"/>
  <c r="BC304" i="16"/>
  <c r="BC306" i="16" s="1"/>
  <c r="AV297" i="16"/>
  <c r="E254" i="16"/>
  <c r="AG282" i="16"/>
  <c r="AW298" i="16"/>
  <c r="O264" i="16"/>
  <c r="K260" i="16"/>
  <c r="C252" i="16"/>
  <c r="CA252" i="16" s="1"/>
  <c r="G51" i="16" s="1"/>
  <c r="H51" i="16" s="1"/>
  <c r="S268" i="16"/>
  <c r="G256" i="16"/>
  <c r="W272" i="16"/>
  <c r="AI51" i="16"/>
  <c r="A52" i="16"/>
  <c r="K45" i="16"/>
  <c r="D46" i="16"/>
  <c r="I46" i="16" s="1"/>
  <c r="B254" i="16"/>
  <c r="A253" i="16"/>
  <c r="R360" i="16"/>
  <c r="P358" i="16"/>
  <c r="F348" i="16"/>
  <c r="AJ378" i="16"/>
  <c r="N356" i="16"/>
  <c r="Q359" i="16"/>
  <c r="U363" i="16"/>
  <c r="Y367" i="16"/>
  <c r="AC371" i="16"/>
  <c r="AG375" i="16"/>
  <c r="AK379" i="16"/>
  <c r="BA395" i="16"/>
  <c r="AX392" i="16"/>
  <c r="BB396" i="16"/>
  <c r="E347" i="16"/>
  <c r="I351" i="16"/>
  <c r="AL380" i="16"/>
  <c r="AT388" i="16"/>
  <c r="AO383" i="16"/>
  <c r="AS387" i="16"/>
  <c r="AD372" i="16"/>
  <c r="AH376" i="16"/>
  <c r="AP384" i="16"/>
  <c r="M355" i="16"/>
  <c r="AW391" i="16"/>
  <c r="V364" i="16"/>
  <c r="AA369" i="16"/>
  <c r="AM381" i="16"/>
  <c r="AU389" i="16"/>
  <c r="J352" i="16"/>
  <c r="X366" i="16"/>
  <c r="AV390" i="16"/>
  <c r="AI377" i="16"/>
  <c r="AF374" i="16"/>
  <c r="AZ394" i="16"/>
  <c r="D346" i="16"/>
  <c r="AY393" i="16"/>
  <c r="BC397" i="16"/>
  <c r="L354" i="16"/>
  <c r="H350" i="16"/>
  <c r="AE373" i="16"/>
  <c r="AQ385" i="16"/>
  <c r="T362" i="16"/>
  <c r="AB370" i="16"/>
  <c r="AN382" i="16"/>
  <c r="AR386" i="16"/>
  <c r="BD398" i="16"/>
  <c r="BD400" i="16" s="1"/>
  <c r="Z368" i="16"/>
  <c r="K353" i="16"/>
  <c r="O357" i="16"/>
  <c r="S361" i="16"/>
  <c r="W365" i="16"/>
  <c r="C345" i="16"/>
  <c r="CA345" i="16" s="1"/>
  <c r="J50" i="16" s="1"/>
  <c r="G349" i="16"/>
  <c r="E49" i="16"/>
  <c r="Q41" i="16"/>
  <c r="R41" i="16" s="1"/>
  <c r="M44" i="16"/>
  <c r="L44" i="16"/>
  <c r="A346" i="16"/>
  <c r="B347" i="16"/>
  <c r="O21" i="4"/>
  <c r="O47" i="10"/>
  <c r="AN48" i="10"/>
  <c r="M44" i="10"/>
  <c r="L44" i="10"/>
  <c r="B253" i="10"/>
  <c r="A252" i="10"/>
  <c r="AH40" i="10"/>
  <c r="AG40" i="10"/>
  <c r="AI51" i="10"/>
  <c r="A52" i="10"/>
  <c r="R42" i="10"/>
  <c r="S42" i="10" s="1"/>
  <c r="Q22" i="4" s="1"/>
  <c r="A346" i="10"/>
  <c r="B347" i="10"/>
  <c r="D46" i="10"/>
  <c r="I46" i="10" s="1"/>
  <c r="K45" i="10"/>
  <c r="J258" i="10"/>
  <c r="R266" i="10"/>
  <c r="AO289" i="10"/>
  <c r="AN288" i="10"/>
  <c r="Z274" i="10"/>
  <c r="AH282" i="10"/>
  <c r="AD278" i="10"/>
  <c r="AQ291" i="10"/>
  <c r="BC303" i="10"/>
  <c r="AE279" i="10"/>
  <c r="AR292" i="10"/>
  <c r="AV296" i="10"/>
  <c r="AB276" i="10"/>
  <c r="AC277" i="10"/>
  <c r="AJ284" i="10"/>
  <c r="F254" i="10"/>
  <c r="V270" i="10"/>
  <c r="AX298" i="10"/>
  <c r="X272" i="10"/>
  <c r="AG281" i="10"/>
  <c r="AA275" i="10"/>
  <c r="AI283" i="10"/>
  <c r="AU295" i="10"/>
  <c r="D252" i="10"/>
  <c r="U269" i="10"/>
  <c r="AS293" i="10"/>
  <c r="AW297" i="10"/>
  <c r="BB302" i="10"/>
  <c r="I257" i="10"/>
  <c r="P264" i="10"/>
  <c r="L260" i="10"/>
  <c r="M261" i="10"/>
  <c r="AL286" i="10"/>
  <c r="AK285" i="10"/>
  <c r="N262" i="10"/>
  <c r="AP290" i="10"/>
  <c r="H256" i="10"/>
  <c r="Q265" i="10"/>
  <c r="AT294" i="10"/>
  <c r="BA301" i="10"/>
  <c r="AM287" i="10"/>
  <c r="E253" i="10"/>
  <c r="T268" i="10"/>
  <c r="Y273" i="10"/>
  <c r="AY299" i="10"/>
  <c r="AZ300" i="10"/>
  <c r="AF280" i="10"/>
  <c r="BD304" i="10"/>
  <c r="BD306" i="10" s="1"/>
  <c r="W271" i="10"/>
  <c r="C251" i="10"/>
  <c r="CA251" i="10" s="1"/>
  <c r="G50" i="10" s="1"/>
  <c r="H50" i="10" s="1"/>
  <c r="G255" i="10"/>
  <c r="O263" i="10"/>
  <c r="K259" i="10"/>
  <c r="S267" i="10"/>
  <c r="AE41" i="10"/>
  <c r="T41" i="10"/>
  <c r="I351" i="10"/>
  <c r="H350" i="10"/>
  <c r="X366" i="10"/>
  <c r="AH376" i="10"/>
  <c r="Y367" i="10"/>
  <c r="AT388" i="10"/>
  <c r="AX392" i="10"/>
  <c r="AI377" i="10"/>
  <c r="AE373" i="10"/>
  <c r="AB370" i="10"/>
  <c r="AJ378" i="10"/>
  <c r="AN382" i="10"/>
  <c r="AZ394" i="10"/>
  <c r="R360" i="10"/>
  <c r="P358" i="10"/>
  <c r="Z368" i="10"/>
  <c r="AD372" i="10"/>
  <c r="AP384" i="10"/>
  <c r="AA369" i="10"/>
  <c r="AY393" i="10"/>
  <c r="N356" i="10"/>
  <c r="AL380" i="10"/>
  <c r="F348" i="10"/>
  <c r="AM381" i="10"/>
  <c r="AQ385" i="10"/>
  <c r="D346" i="10"/>
  <c r="BB396" i="10"/>
  <c r="L354" i="10"/>
  <c r="AR386" i="10"/>
  <c r="E347" i="10"/>
  <c r="M355" i="10"/>
  <c r="AC371" i="10"/>
  <c r="AG375" i="10"/>
  <c r="BA395" i="10"/>
  <c r="J352" i="10"/>
  <c r="V364" i="10"/>
  <c r="T362" i="10"/>
  <c r="BD398" i="10"/>
  <c r="BD400" i="10" s="1"/>
  <c r="AO383" i="10"/>
  <c r="AW391" i="10"/>
  <c r="AV390" i="10"/>
  <c r="AU389" i="10"/>
  <c r="BC397" i="10"/>
  <c r="U363" i="10"/>
  <c r="AK379" i="10"/>
  <c r="Q359" i="10"/>
  <c r="AF374" i="10"/>
  <c r="AS387" i="10"/>
  <c r="S361" i="10"/>
  <c r="O357" i="10"/>
  <c r="C345" i="10"/>
  <c r="CA345" i="10" s="1"/>
  <c r="J50" i="10" s="1"/>
  <c r="K353" i="10"/>
  <c r="W365" i="10"/>
  <c r="G349" i="10"/>
  <c r="Q20" i="4"/>
  <c r="P20" i="4"/>
  <c r="AH39" i="10" l="1"/>
  <c r="AL44" i="10"/>
  <c r="P44" i="10" s="1"/>
  <c r="E50" i="16"/>
  <c r="Q24" i="4"/>
  <c r="R24" i="4"/>
  <c r="P23" i="4"/>
  <c r="AL44" i="16"/>
  <c r="P44" i="16" s="1"/>
  <c r="Q23" i="4"/>
  <c r="T363" i="16"/>
  <c r="H351" i="16"/>
  <c r="E348" i="16"/>
  <c r="I352" i="16"/>
  <c r="V365" i="16"/>
  <c r="AD373" i="16"/>
  <c r="AH377" i="16"/>
  <c r="AO384" i="16"/>
  <c r="AS388" i="16"/>
  <c r="Q360" i="16"/>
  <c r="M356" i="16"/>
  <c r="AW392" i="16"/>
  <c r="U364" i="16"/>
  <c r="Y368" i="16"/>
  <c r="AC372" i="16"/>
  <c r="AG376" i="16"/>
  <c r="AK380" i="16"/>
  <c r="BA396" i="16"/>
  <c r="R361" i="16"/>
  <c r="AL381" i="16"/>
  <c r="AP385" i="16"/>
  <c r="AT389" i="16"/>
  <c r="AX393" i="16"/>
  <c r="BB397" i="16"/>
  <c r="F349" i="16"/>
  <c r="N357" i="16"/>
  <c r="AQ386" i="16"/>
  <c r="AF375" i="16"/>
  <c r="AN383" i="16"/>
  <c r="AE374" i="16"/>
  <c r="AI378" i="16"/>
  <c r="AU390" i="16"/>
  <c r="BC398" i="16"/>
  <c r="BC400" i="16" s="1"/>
  <c r="AJ379" i="16"/>
  <c r="AR387" i="16"/>
  <c r="Z369" i="16"/>
  <c r="AM382" i="16"/>
  <c r="D347" i="16"/>
  <c r="L355" i="16"/>
  <c r="AV391" i="16"/>
  <c r="J353" i="16"/>
  <c r="AA370" i="16"/>
  <c r="AY394" i="16"/>
  <c r="P359" i="16"/>
  <c r="X367" i="16"/>
  <c r="AB371" i="16"/>
  <c r="AZ395" i="16"/>
  <c r="C346" i="16"/>
  <c r="CA346" i="16" s="1"/>
  <c r="J51" i="16" s="1"/>
  <c r="K354" i="16"/>
  <c r="O358" i="16"/>
  <c r="G350" i="16"/>
  <c r="S362" i="16"/>
  <c r="W366" i="16"/>
  <c r="S43" i="16"/>
  <c r="R25" i="4" s="1"/>
  <c r="A254" i="16"/>
  <c r="B255" i="16"/>
  <c r="T40" i="16"/>
  <c r="AE40" i="16"/>
  <c r="K46" i="16"/>
  <c r="D47" i="16"/>
  <c r="I47" i="16" s="1"/>
  <c r="AI52" i="16"/>
  <c r="A53" i="16"/>
  <c r="L45" i="16"/>
  <c r="M45" i="16"/>
  <c r="O48" i="16"/>
  <c r="AN49" i="16"/>
  <c r="A347" i="16"/>
  <c r="B348" i="16"/>
  <c r="U271" i="16"/>
  <c r="AD280" i="16"/>
  <c r="R268" i="16"/>
  <c r="N264" i="16"/>
  <c r="AL288" i="16"/>
  <c r="AP292" i="16"/>
  <c r="AT296" i="16"/>
  <c r="BB304" i="16"/>
  <c r="BB306" i="16" s="1"/>
  <c r="F256" i="16"/>
  <c r="AA277" i="16"/>
  <c r="AH284" i="16"/>
  <c r="J260" i="16"/>
  <c r="AX300" i="16"/>
  <c r="Z276" i="16"/>
  <c r="V272" i="16"/>
  <c r="X274" i="16"/>
  <c r="AR294" i="16"/>
  <c r="Y275" i="16"/>
  <c r="AK287" i="16"/>
  <c r="AS295" i="16"/>
  <c r="AW299" i="16"/>
  <c r="E255" i="16"/>
  <c r="H258" i="16"/>
  <c r="AU297" i="16"/>
  <c r="AY301" i="16"/>
  <c r="L262" i="16"/>
  <c r="AJ286" i="16"/>
  <c r="BA303" i="16"/>
  <c r="P266" i="16"/>
  <c r="D254" i="16"/>
  <c r="I259" i="16"/>
  <c r="AV298" i="16"/>
  <c r="AZ302" i="16"/>
  <c r="AE281" i="16"/>
  <c r="AC279" i="16"/>
  <c r="AG283" i="16"/>
  <c r="AO291" i="16"/>
  <c r="AI285" i="16"/>
  <c r="AM289" i="16"/>
  <c r="AQ293" i="16"/>
  <c r="Q267" i="16"/>
  <c r="T270" i="16"/>
  <c r="AB278" i="16"/>
  <c r="AF282" i="16"/>
  <c r="AN290" i="16"/>
  <c r="M263" i="16"/>
  <c r="S269" i="16"/>
  <c r="O265" i="16"/>
  <c r="G257" i="16"/>
  <c r="K261" i="16"/>
  <c r="W273" i="16"/>
  <c r="C253" i="16"/>
  <c r="CA253" i="16" s="1"/>
  <c r="G52" i="16" s="1"/>
  <c r="H52" i="16" s="1"/>
  <c r="S41" i="16"/>
  <c r="P25" i="4" s="1"/>
  <c r="S42" i="16"/>
  <c r="Q25" i="4" s="1"/>
  <c r="T42" i="10"/>
  <c r="AE42" i="10"/>
  <c r="Y368" i="10"/>
  <c r="I352" i="10"/>
  <c r="V365" i="10"/>
  <c r="J353" i="10"/>
  <c r="AD373" i="10"/>
  <c r="BB397" i="10"/>
  <c r="AU390" i="10"/>
  <c r="Q360" i="10"/>
  <c r="T363" i="10"/>
  <c r="X367" i="10"/>
  <c r="AR387" i="10"/>
  <c r="N357" i="10"/>
  <c r="AH377" i="10"/>
  <c r="AA370" i="10"/>
  <c r="AM382" i="10"/>
  <c r="R361" i="10"/>
  <c r="AT389" i="10"/>
  <c r="AE374" i="10"/>
  <c r="AY394" i="10"/>
  <c r="BC398" i="10"/>
  <c r="BC400" i="10" s="1"/>
  <c r="AX393" i="10"/>
  <c r="AB371" i="10"/>
  <c r="AN383" i="10"/>
  <c r="AO384" i="10"/>
  <c r="H351" i="10"/>
  <c r="AQ386" i="10"/>
  <c r="D347" i="10"/>
  <c r="AL381" i="10"/>
  <c r="AI378" i="10"/>
  <c r="AZ395" i="10"/>
  <c r="U364" i="10"/>
  <c r="AG376" i="10"/>
  <c r="AK380" i="10"/>
  <c r="BA396" i="10"/>
  <c r="AF375" i="10"/>
  <c r="E348" i="10"/>
  <c r="AV391" i="10"/>
  <c r="Z369" i="10"/>
  <c r="AP385" i="10"/>
  <c r="F349" i="10"/>
  <c r="P359" i="10"/>
  <c r="AS388" i="10"/>
  <c r="AW392" i="10"/>
  <c r="L355" i="10"/>
  <c r="M356" i="10"/>
  <c r="AC372" i="10"/>
  <c r="AJ379" i="10"/>
  <c r="W366" i="10"/>
  <c r="C346" i="10"/>
  <c r="CA346" i="10" s="1"/>
  <c r="J51" i="10" s="1"/>
  <c r="S362" i="10"/>
  <c r="K354" i="10"/>
  <c r="O358" i="10"/>
  <c r="G350" i="10"/>
  <c r="O48" i="10"/>
  <c r="AN49" i="10"/>
  <c r="R43" i="10"/>
  <c r="S43" i="10" s="1"/>
  <c r="R22" i="4" s="1"/>
  <c r="AG41" i="10"/>
  <c r="AH41" i="10"/>
  <c r="K46" i="10"/>
  <c r="D47" i="10"/>
  <c r="I47" i="10" s="1"/>
  <c r="E50" i="10"/>
  <c r="AB277" i="10"/>
  <c r="T269" i="10"/>
  <c r="AL287" i="10"/>
  <c r="L261" i="10"/>
  <c r="D253" i="10"/>
  <c r="AU296" i="10"/>
  <c r="AI284" i="10"/>
  <c r="Z275" i="10"/>
  <c r="AS294" i="10"/>
  <c r="AW298" i="10"/>
  <c r="P265" i="10"/>
  <c r="AX299" i="10"/>
  <c r="I258" i="10"/>
  <c r="N263" i="10"/>
  <c r="AE280" i="10"/>
  <c r="AR293" i="10"/>
  <c r="E254" i="10"/>
  <c r="R267" i="10"/>
  <c r="AK286" i="10"/>
  <c r="V271" i="10"/>
  <c r="AG282" i="10"/>
  <c r="AM288" i="10"/>
  <c r="AA276" i="10"/>
  <c r="AJ285" i="10"/>
  <c r="AZ301" i="10"/>
  <c r="J259" i="10"/>
  <c r="M262" i="10"/>
  <c r="AH283" i="10"/>
  <c r="BA302" i="10"/>
  <c r="H257" i="10"/>
  <c r="X273" i="10"/>
  <c r="AF281" i="10"/>
  <c r="AV297" i="10"/>
  <c r="AP291" i="10"/>
  <c r="AT295" i="10"/>
  <c r="Y274" i="10"/>
  <c r="AD279" i="10"/>
  <c r="BC304" i="10"/>
  <c r="BC306" i="10" s="1"/>
  <c r="U270" i="10"/>
  <c r="BB303" i="10"/>
  <c r="AO290" i="10"/>
  <c r="AQ292" i="10"/>
  <c r="AC278" i="10"/>
  <c r="Q266" i="10"/>
  <c r="AN289" i="10"/>
  <c r="AY300" i="10"/>
  <c r="F255" i="10"/>
  <c r="C252" i="10"/>
  <c r="CA252" i="10" s="1"/>
  <c r="G51" i="10" s="1"/>
  <c r="H51" i="10" s="1"/>
  <c r="S268" i="10"/>
  <c r="W272" i="10"/>
  <c r="G256" i="10"/>
  <c r="K260" i="10"/>
  <c r="O264" i="10"/>
  <c r="M45" i="10"/>
  <c r="L45" i="10"/>
  <c r="B254" i="10"/>
  <c r="A253" i="10"/>
  <c r="A347" i="10"/>
  <c r="B348" i="10"/>
  <c r="A53" i="10"/>
  <c r="AI52" i="10"/>
  <c r="P21" i="4"/>
  <c r="Q44" i="16" l="1"/>
  <c r="R44" i="16" s="1"/>
  <c r="S44" i="16" s="1"/>
  <c r="S25" i="4" s="1"/>
  <c r="S24" i="4"/>
  <c r="T42" i="16"/>
  <c r="AE42" i="16"/>
  <c r="K47" i="16"/>
  <c r="D48" i="16"/>
  <c r="I48" i="16" s="1"/>
  <c r="A255" i="16"/>
  <c r="B256" i="16"/>
  <c r="AE41" i="16"/>
  <c r="T41" i="16"/>
  <c r="A348" i="16"/>
  <c r="B349" i="16"/>
  <c r="AI53" i="16"/>
  <c r="A54" i="16"/>
  <c r="L46" i="16"/>
  <c r="M46" i="16"/>
  <c r="AE282" i="16"/>
  <c r="P267" i="16"/>
  <c r="H259" i="16"/>
  <c r="R269" i="16"/>
  <c r="AD281" i="16"/>
  <c r="AX301" i="16"/>
  <c r="N265" i="16"/>
  <c r="J261" i="16"/>
  <c r="AH285" i="16"/>
  <c r="Z277" i="16"/>
  <c r="AL289" i="16"/>
  <c r="AP293" i="16"/>
  <c r="AV299" i="16"/>
  <c r="AT297" i="16"/>
  <c r="F257" i="16"/>
  <c r="AA278" i="16"/>
  <c r="AQ294" i="16"/>
  <c r="AU298" i="16"/>
  <c r="AJ287" i="16"/>
  <c r="AN291" i="16"/>
  <c r="AB279" i="16"/>
  <c r="AS296" i="16"/>
  <c r="AW300" i="16"/>
  <c r="AY302" i="16"/>
  <c r="M264" i="16"/>
  <c r="AF283" i="16"/>
  <c r="AR295" i="16"/>
  <c r="D255" i="16"/>
  <c r="T271" i="16"/>
  <c r="AI286" i="16"/>
  <c r="AM290" i="16"/>
  <c r="E256" i="16"/>
  <c r="AZ303" i="16"/>
  <c r="L263" i="16"/>
  <c r="U272" i="16"/>
  <c r="Y276" i="16"/>
  <c r="I260" i="16"/>
  <c r="V273" i="16"/>
  <c r="X275" i="16"/>
  <c r="AC280" i="16"/>
  <c r="AG284" i="16"/>
  <c r="AK288" i="16"/>
  <c r="AO292" i="16"/>
  <c r="BA304" i="16"/>
  <c r="BA306" i="16" s="1"/>
  <c r="Q268" i="16"/>
  <c r="K262" i="16"/>
  <c r="C254" i="16"/>
  <c r="CA254" i="16" s="1"/>
  <c r="G53" i="16" s="1"/>
  <c r="H53" i="16" s="1"/>
  <c r="W274" i="16"/>
  <c r="S270" i="16"/>
  <c r="O266" i="16"/>
  <c r="G258" i="16"/>
  <c r="H352" i="16"/>
  <c r="E349" i="16"/>
  <c r="U365" i="16"/>
  <c r="AE375" i="16"/>
  <c r="M357" i="16"/>
  <c r="I353" i="16"/>
  <c r="AS389" i="16"/>
  <c r="Z370" i="16"/>
  <c r="AH378" i="16"/>
  <c r="AT390" i="16"/>
  <c r="AC373" i="16"/>
  <c r="AG377" i="16"/>
  <c r="R362" i="16"/>
  <c r="AL382" i="16"/>
  <c r="AX394" i="16"/>
  <c r="Q361" i="16"/>
  <c r="Y369" i="16"/>
  <c r="AK381" i="16"/>
  <c r="AO385" i="16"/>
  <c r="AW393" i="16"/>
  <c r="BA397" i="16"/>
  <c r="V366" i="16"/>
  <c r="AP386" i="16"/>
  <c r="N358" i="16"/>
  <c r="AD374" i="16"/>
  <c r="BB398" i="16"/>
  <c r="BB400" i="16" s="1"/>
  <c r="AY395" i="16"/>
  <c r="D348" i="16"/>
  <c r="AJ380" i="16"/>
  <c r="AR388" i="16"/>
  <c r="T364" i="16"/>
  <c r="AI379" i="16"/>
  <c r="AM383" i="16"/>
  <c r="AU391" i="16"/>
  <c r="L356" i="16"/>
  <c r="J354" i="16"/>
  <c r="AA371" i="16"/>
  <c r="P360" i="16"/>
  <c r="X368" i="16"/>
  <c r="AB372" i="16"/>
  <c r="F350" i="16"/>
  <c r="AQ387" i="16"/>
  <c r="AF376" i="16"/>
  <c r="AN384" i="16"/>
  <c r="AV392" i="16"/>
  <c r="AZ396" i="16"/>
  <c r="K355" i="16"/>
  <c r="O359" i="16"/>
  <c r="G351" i="16"/>
  <c r="S363" i="16"/>
  <c r="C347" i="16"/>
  <c r="CA347" i="16" s="1"/>
  <c r="J52" i="16" s="1"/>
  <c r="W367" i="16"/>
  <c r="AL45" i="16"/>
  <c r="E51" i="16"/>
  <c r="AG40" i="16"/>
  <c r="AH40" i="16"/>
  <c r="AE43" i="16"/>
  <c r="T43" i="16"/>
  <c r="O49" i="16"/>
  <c r="AN50" i="16"/>
  <c r="Q44" i="10"/>
  <c r="R44" i="10" s="1"/>
  <c r="AE43" i="10"/>
  <c r="T43" i="10"/>
  <c r="AI53" i="10"/>
  <c r="A54" i="10"/>
  <c r="B255" i="10"/>
  <c r="A254" i="10"/>
  <c r="E51" i="10"/>
  <c r="D48" i="10"/>
  <c r="I48" i="10" s="1"/>
  <c r="K47" i="10"/>
  <c r="AH42" i="10"/>
  <c r="AG42" i="10"/>
  <c r="AT390" i="10"/>
  <c r="AX394" i="10"/>
  <c r="L356" i="10"/>
  <c r="AB372" i="10"/>
  <c r="AV392" i="10"/>
  <c r="AA371" i="10"/>
  <c r="J354" i="10"/>
  <c r="Z370" i="10"/>
  <c r="AH378" i="10"/>
  <c r="AP386" i="10"/>
  <c r="F350" i="10"/>
  <c r="AE375" i="10"/>
  <c r="AM383" i="10"/>
  <c r="AQ387" i="10"/>
  <c r="N358" i="10"/>
  <c r="AD374" i="10"/>
  <c r="AL382" i="10"/>
  <c r="BB398" i="10"/>
  <c r="BB400" i="10" s="1"/>
  <c r="AU391" i="10"/>
  <c r="R362" i="10"/>
  <c r="AY395" i="10"/>
  <c r="T364" i="10"/>
  <c r="AZ396" i="10"/>
  <c r="I353" i="10"/>
  <c r="Y369" i="10"/>
  <c r="AK381" i="10"/>
  <c r="AS389" i="10"/>
  <c r="E349" i="10"/>
  <c r="AI379" i="10"/>
  <c r="P360" i="10"/>
  <c r="X368" i="10"/>
  <c r="AJ380" i="10"/>
  <c r="M357" i="10"/>
  <c r="AC373" i="10"/>
  <c r="AG377" i="10"/>
  <c r="AO385" i="10"/>
  <c r="AW393" i="10"/>
  <c r="Q361" i="10"/>
  <c r="H352" i="10"/>
  <c r="V366" i="10"/>
  <c r="D348" i="10"/>
  <c r="AF376" i="10"/>
  <c r="AN384" i="10"/>
  <c r="AR388" i="10"/>
  <c r="U365" i="10"/>
  <c r="BA397" i="10"/>
  <c r="O359" i="10"/>
  <c r="W367" i="10"/>
  <c r="C347" i="10"/>
  <c r="CA347" i="10" s="1"/>
  <c r="J52" i="10" s="1"/>
  <c r="S363" i="10"/>
  <c r="K355" i="10"/>
  <c r="G351" i="10"/>
  <c r="I259" i="10"/>
  <c r="D254" i="10"/>
  <c r="AG283" i="10"/>
  <c r="L262" i="10"/>
  <c r="AV298" i="10"/>
  <c r="Y275" i="10"/>
  <c r="T270" i="10"/>
  <c r="AB278" i="10"/>
  <c r="Q267" i="10"/>
  <c r="AE281" i="10"/>
  <c r="AI285" i="10"/>
  <c r="AR294" i="10"/>
  <c r="V272" i="10"/>
  <c r="AD280" i="10"/>
  <c r="BA303" i="10"/>
  <c r="AC279" i="10"/>
  <c r="AH284" i="10"/>
  <c r="AA277" i="10"/>
  <c r="AU297" i="10"/>
  <c r="AY301" i="10"/>
  <c r="AJ286" i="10"/>
  <c r="H258" i="10"/>
  <c r="P266" i="10"/>
  <c r="X274" i="10"/>
  <c r="AP292" i="10"/>
  <c r="AX300" i="10"/>
  <c r="Z276" i="10"/>
  <c r="AQ293" i="10"/>
  <c r="AZ302" i="10"/>
  <c r="F256" i="10"/>
  <c r="AO291" i="10"/>
  <c r="E255" i="10"/>
  <c r="M263" i="10"/>
  <c r="U271" i="10"/>
  <c r="AS295" i="10"/>
  <c r="AL288" i="10"/>
  <c r="AT296" i="10"/>
  <c r="BB304" i="10"/>
  <c r="BB306" i="10" s="1"/>
  <c r="R268" i="10"/>
  <c r="AM289" i="10"/>
  <c r="J260" i="10"/>
  <c r="AW299" i="10"/>
  <c r="N264" i="10"/>
  <c r="AN290" i="10"/>
  <c r="AF282" i="10"/>
  <c r="AK287" i="10"/>
  <c r="W273" i="10"/>
  <c r="G257" i="10"/>
  <c r="C253" i="10"/>
  <c r="CA253" i="10" s="1"/>
  <c r="G52" i="10" s="1"/>
  <c r="H52" i="10" s="1"/>
  <c r="K261" i="10"/>
  <c r="O265" i="10"/>
  <c r="S269" i="10"/>
  <c r="A348" i="10"/>
  <c r="B349" i="10"/>
  <c r="AL45" i="10"/>
  <c r="M46" i="10"/>
  <c r="L46" i="10"/>
  <c r="O49" i="10"/>
  <c r="AN50" i="10"/>
  <c r="Q21" i="4"/>
  <c r="R20" i="4"/>
  <c r="AE44" i="16" l="1"/>
  <c r="AH44" i="16" s="1"/>
  <c r="T44" i="16"/>
  <c r="R23" i="4"/>
  <c r="E52" i="16"/>
  <c r="AH41" i="16"/>
  <c r="AG41" i="16"/>
  <c r="B257" i="16"/>
  <c r="A256" i="16"/>
  <c r="AG42" i="16"/>
  <c r="AH42" i="16"/>
  <c r="AI54" i="16"/>
  <c r="A55" i="16"/>
  <c r="B350" i="16"/>
  <c r="A349" i="16"/>
  <c r="E257" i="16"/>
  <c r="D256" i="16"/>
  <c r="AG285" i="16"/>
  <c r="L264" i="16"/>
  <c r="M265" i="16"/>
  <c r="R270" i="16"/>
  <c r="AF284" i="16"/>
  <c r="N266" i="16"/>
  <c r="J262" i="16"/>
  <c r="AH286" i="16"/>
  <c r="AI287" i="16"/>
  <c r="Z278" i="16"/>
  <c r="AL290" i="16"/>
  <c r="AP294" i="16"/>
  <c r="AT298" i="16"/>
  <c r="AX302" i="16"/>
  <c r="AD282" i="16"/>
  <c r="F258" i="16"/>
  <c r="AE283" i="16"/>
  <c r="AJ288" i="16"/>
  <c r="P268" i="16"/>
  <c r="U273" i="16"/>
  <c r="AM291" i="16"/>
  <c r="AQ295" i="16"/>
  <c r="AB280" i="16"/>
  <c r="AZ304" i="16"/>
  <c r="AZ306" i="16" s="1"/>
  <c r="H260" i="16"/>
  <c r="I261" i="16"/>
  <c r="AC281" i="16"/>
  <c r="AW301" i="16"/>
  <c r="Y277" i="16"/>
  <c r="V274" i="16"/>
  <c r="AA279" i="16"/>
  <c r="Q269" i="16"/>
  <c r="T272" i="16"/>
  <c r="AR296" i="16"/>
  <c r="AV300" i="16"/>
  <c r="AK289" i="16"/>
  <c r="AU299" i="16"/>
  <c r="AY303" i="16"/>
  <c r="AN292" i="16"/>
  <c r="X276" i="16"/>
  <c r="AO293" i="16"/>
  <c r="AS297" i="16"/>
  <c r="K263" i="16"/>
  <c r="C255" i="16"/>
  <c r="CA255" i="16" s="1"/>
  <c r="G54" i="16" s="1"/>
  <c r="H54" i="16" s="1"/>
  <c r="S271" i="16"/>
  <c r="G259" i="16"/>
  <c r="W275" i="16"/>
  <c r="O267" i="16"/>
  <c r="AH43" i="16"/>
  <c r="AG43" i="16"/>
  <c r="P45" i="16"/>
  <c r="Q45" i="16" s="1"/>
  <c r="J355" i="16"/>
  <c r="I354" i="16"/>
  <c r="E350" i="16"/>
  <c r="Q362" i="16"/>
  <c r="AW394" i="16"/>
  <c r="AX395" i="16"/>
  <c r="U366" i="16"/>
  <c r="M358" i="16"/>
  <c r="Y370" i="16"/>
  <c r="AG378" i="16"/>
  <c r="AO386" i="16"/>
  <c r="BA398" i="16"/>
  <c r="BA400" i="16" s="1"/>
  <c r="AS390" i="16"/>
  <c r="AD375" i="16"/>
  <c r="AT391" i="16"/>
  <c r="AB373" i="16"/>
  <c r="AC374" i="16"/>
  <c r="AK382" i="16"/>
  <c r="R363" i="16"/>
  <c r="Z371" i="16"/>
  <c r="AH379" i="16"/>
  <c r="AL383" i="16"/>
  <c r="AE376" i="16"/>
  <c r="AI380" i="16"/>
  <c r="AM384" i="16"/>
  <c r="F351" i="16"/>
  <c r="AF377" i="16"/>
  <c r="AA372" i="16"/>
  <c r="AP387" i="16"/>
  <c r="H353" i="16"/>
  <c r="AQ388" i="16"/>
  <c r="AU392" i="16"/>
  <c r="P361" i="16"/>
  <c r="T365" i="16"/>
  <c r="X369" i="16"/>
  <c r="AN385" i="16"/>
  <c r="AR389" i="16"/>
  <c r="AV393" i="16"/>
  <c r="AZ397" i="16"/>
  <c r="L357" i="16"/>
  <c r="AY396" i="16"/>
  <c r="V367" i="16"/>
  <c r="AJ381" i="16"/>
  <c r="D349" i="16"/>
  <c r="N359" i="16"/>
  <c r="O360" i="16"/>
  <c r="G352" i="16"/>
  <c r="S364" i="16"/>
  <c r="C348" i="16"/>
  <c r="CA348" i="16" s="1"/>
  <c r="J53" i="16" s="1"/>
  <c r="W368" i="16"/>
  <c r="K356" i="16"/>
  <c r="K48" i="16"/>
  <c r="D49" i="16"/>
  <c r="I49" i="16" s="1"/>
  <c r="O50" i="16"/>
  <c r="AN51" i="16"/>
  <c r="AL46" i="16"/>
  <c r="M47" i="16"/>
  <c r="L47" i="16"/>
  <c r="R21" i="4"/>
  <c r="AC280" i="10"/>
  <c r="N265" i="10"/>
  <c r="F257" i="10"/>
  <c r="E256" i="10"/>
  <c r="AD281" i="10"/>
  <c r="M264" i="10"/>
  <c r="V273" i="10"/>
  <c r="U272" i="10"/>
  <c r="AA278" i="10"/>
  <c r="AU298" i="10"/>
  <c r="AY302" i="10"/>
  <c r="AJ287" i="10"/>
  <c r="AS296" i="10"/>
  <c r="P267" i="10"/>
  <c r="AP293" i="10"/>
  <c r="AQ294" i="10"/>
  <c r="AV299" i="10"/>
  <c r="AZ303" i="10"/>
  <c r="T271" i="10"/>
  <c r="AK288" i="10"/>
  <c r="AW300" i="10"/>
  <c r="I260" i="10"/>
  <c r="J261" i="10"/>
  <c r="R269" i="10"/>
  <c r="Y276" i="10"/>
  <c r="Z277" i="10"/>
  <c r="AG284" i="10"/>
  <c r="X275" i="10"/>
  <c r="AM290" i="10"/>
  <c r="AI286" i="10"/>
  <c r="L263" i="10"/>
  <c r="AH285" i="10"/>
  <c r="AO292" i="10"/>
  <c r="AT297" i="10"/>
  <c r="AF283" i="10"/>
  <c r="AR295" i="10"/>
  <c r="D255" i="10"/>
  <c r="AB279" i="10"/>
  <c r="AL289" i="10"/>
  <c r="AX301" i="10"/>
  <c r="H259" i="10"/>
  <c r="Q268" i="10"/>
  <c r="AE282" i="10"/>
  <c r="AN291" i="10"/>
  <c r="BA304" i="10"/>
  <c r="BA306" i="10" s="1"/>
  <c r="C254" i="10"/>
  <c r="CA254" i="10" s="1"/>
  <c r="G53" i="10" s="1"/>
  <c r="H53" i="10" s="1"/>
  <c r="W274" i="10"/>
  <c r="O266" i="10"/>
  <c r="S270" i="10"/>
  <c r="G258" i="10"/>
  <c r="K262" i="10"/>
  <c r="AG43" i="10"/>
  <c r="AH43" i="10"/>
  <c r="O50" i="10"/>
  <c r="AN51" i="10"/>
  <c r="L47" i="10"/>
  <c r="M47" i="10"/>
  <c r="A255" i="10"/>
  <c r="B256" i="10"/>
  <c r="B350" i="10"/>
  <c r="A349" i="10"/>
  <c r="K48" i="10"/>
  <c r="D49" i="10"/>
  <c r="I49" i="10" s="1"/>
  <c r="S44" i="10"/>
  <c r="S22" i="4" s="1"/>
  <c r="P45" i="10"/>
  <c r="AL46" i="10"/>
  <c r="H353" i="10"/>
  <c r="X369" i="10"/>
  <c r="AL383" i="10"/>
  <c r="AE376" i="10"/>
  <c r="AM384" i="10"/>
  <c r="AQ388" i="10"/>
  <c r="AR389" i="10"/>
  <c r="N359" i="10"/>
  <c r="AD375" i="10"/>
  <c r="AP387" i="10"/>
  <c r="AT391" i="10"/>
  <c r="AX395" i="10"/>
  <c r="F351" i="10"/>
  <c r="J355" i="10"/>
  <c r="AI380" i="10"/>
  <c r="AU392" i="10"/>
  <c r="AY396" i="10"/>
  <c r="V367" i="10"/>
  <c r="T365" i="10"/>
  <c r="AV393" i="10"/>
  <c r="M358" i="10"/>
  <c r="AG378" i="10"/>
  <c r="AK382" i="10"/>
  <c r="AS390" i="10"/>
  <c r="AW394" i="10"/>
  <c r="I354" i="10"/>
  <c r="R363" i="10"/>
  <c r="Z371" i="10"/>
  <c r="D349" i="10"/>
  <c r="AB373" i="10"/>
  <c r="AN385" i="10"/>
  <c r="AA372" i="10"/>
  <c r="L357" i="10"/>
  <c r="AZ397" i="10"/>
  <c r="E350" i="10"/>
  <c r="AH379" i="10"/>
  <c r="AJ381" i="10"/>
  <c r="Q362" i="10"/>
  <c r="U366" i="10"/>
  <c r="AC374" i="10"/>
  <c r="AO386" i="10"/>
  <c r="BA398" i="10"/>
  <c r="BA400" i="10" s="1"/>
  <c r="P361" i="10"/>
  <c r="AF377" i="10"/>
  <c r="Y370" i="10"/>
  <c r="K356" i="10"/>
  <c r="W368" i="10"/>
  <c r="S364" i="10"/>
  <c r="O360" i="10"/>
  <c r="G352" i="10"/>
  <c r="C348" i="10"/>
  <c r="CA348" i="10" s="1"/>
  <c r="J53" i="10" s="1"/>
  <c r="E52" i="10"/>
  <c r="A55" i="10"/>
  <c r="AI54" i="10"/>
  <c r="S20" i="4"/>
  <c r="AG44" i="16" l="1"/>
  <c r="AL47" i="16"/>
  <c r="P47" i="16" s="1"/>
  <c r="E53" i="16"/>
  <c r="U24" i="4"/>
  <c r="T24" i="4"/>
  <c r="T23" i="4"/>
  <c r="S23" i="4"/>
  <c r="L48" i="16"/>
  <c r="M48" i="16"/>
  <c r="X370" i="16"/>
  <c r="J356" i="16"/>
  <c r="E351" i="16"/>
  <c r="M359" i="16"/>
  <c r="AK383" i="16"/>
  <c r="AO387" i="16"/>
  <c r="I355" i="16"/>
  <c r="AW395" i="16"/>
  <c r="AD376" i="16"/>
  <c r="AT392" i="16"/>
  <c r="U367" i="16"/>
  <c r="Q363" i="16"/>
  <c r="Y371" i="16"/>
  <c r="R364" i="16"/>
  <c r="Z372" i="16"/>
  <c r="AL384" i="16"/>
  <c r="AP388" i="16"/>
  <c r="AC375" i="16"/>
  <c r="AG379" i="16"/>
  <c r="AS391" i="16"/>
  <c r="AH380" i="16"/>
  <c r="AX396" i="16"/>
  <c r="AJ382" i="16"/>
  <c r="AE377" i="16"/>
  <c r="AI381" i="16"/>
  <c r="AZ398" i="16"/>
  <c r="AZ400" i="16" s="1"/>
  <c r="AM385" i="16"/>
  <c r="AQ389" i="16"/>
  <c r="AF378" i="16"/>
  <c r="AN386" i="16"/>
  <c r="AV394" i="16"/>
  <c r="H354" i="16"/>
  <c r="D350" i="16"/>
  <c r="AA373" i="16"/>
  <c r="AY397" i="16"/>
  <c r="L358" i="16"/>
  <c r="V368" i="16"/>
  <c r="P362" i="16"/>
  <c r="AR390" i="16"/>
  <c r="N360" i="16"/>
  <c r="AU393" i="16"/>
  <c r="F352" i="16"/>
  <c r="T366" i="16"/>
  <c r="AB374" i="16"/>
  <c r="K357" i="16"/>
  <c r="O361" i="16"/>
  <c r="G353" i="16"/>
  <c r="S365" i="16"/>
  <c r="W369" i="16"/>
  <c r="C349" i="16"/>
  <c r="CA349" i="16" s="1"/>
  <c r="J54" i="16" s="1"/>
  <c r="B351" i="16"/>
  <c r="A350" i="16"/>
  <c r="E258" i="16"/>
  <c r="M266" i="16"/>
  <c r="Y278" i="16"/>
  <c r="J263" i="16"/>
  <c r="AH287" i="16"/>
  <c r="AX303" i="16"/>
  <c r="R271" i="16"/>
  <c r="Z279" i="16"/>
  <c r="AL291" i="16"/>
  <c r="AP295" i="16"/>
  <c r="N267" i="16"/>
  <c r="AD283" i="16"/>
  <c r="AT299" i="16"/>
  <c r="F259" i="16"/>
  <c r="AA280" i="16"/>
  <c r="H261" i="16"/>
  <c r="AJ289" i="16"/>
  <c r="AR297" i="16"/>
  <c r="AC282" i="16"/>
  <c r="D257" i="16"/>
  <c r="AI288" i="16"/>
  <c r="X277" i="16"/>
  <c r="AV301" i="16"/>
  <c r="I262" i="16"/>
  <c r="AK290" i="16"/>
  <c r="AG286" i="16"/>
  <c r="AE284" i="16"/>
  <c r="AQ296" i="16"/>
  <c r="AU300" i="16"/>
  <c r="AY304" i="16"/>
  <c r="AY306" i="16" s="1"/>
  <c r="P269" i="16"/>
  <c r="AB281" i="16"/>
  <c r="AO294" i="16"/>
  <c r="AS298" i="16"/>
  <c r="V275" i="16"/>
  <c r="AM292" i="16"/>
  <c r="T273" i="16"/>
  <c r="AF285" i="16"/>
  <c r="AN293" i="16"/>
  <c r="U274" i="16"/>
  <c r="AW302" i="16"/>
  <c r="L265" i="16"/>
  <c r="Q270" i="16"/>
  <c r="K264" i="16"/>
  <c r="G260" i="16"/>
  <c r="S272" i="16"/>
  <c r="C256" i="16"/>
  <c r="CA256" i="16" s="1"/>
  <c r="G55" i="16" s="1"/>
  <c r="H55" i="16" s="1"/>
  <c r="W276" i="16"/>
  <c r="O268" i="16"/>
  <c r="P46" i="16"/>
  <c r="Q46" i="16" s="1"/>
  <c r="B258" i="16"/>
  <c r="A257" i="16"/>
  <c r="O51" i="16"/>
  <c r="AN52" i="16"/>
  <c r="K49" i="16"/>
  <c r="D50" i="16"/>
  <c r="I50" i="16" s="1"/>
  <c r="R45" i="16"/>
  <c r="S45" i="16" s="1"/>
  <c r="T25" i="4" s="1"/>
  <c r="AI55" i="16"/>
  <c r="A56" i="16"/>
  <c r="E53" i="10"/>
  <c r="T44" i="10"/>
  <c r="AE44" i="10"/>
  <c r="B257" i="10"/>
  <c r="A256" i="10"/>
  <c r="Q45" i="10"/>
  <c r="R45" i="10" s="1"/>
  <c r="L48" i="10"/>
  <c r="M48" i="10"/>
  <c r="L358" i="10"/>
  <c r="N360" i="10"/>
  <c r="J356" i="10"/>
  <c r="F352" i="10"/>
  <c r="AA373" i="10"/>
  <c r="H354" i="10"/>
  <c r="P362" i="10"/>
  <c r="X370" i="10"/>
  <c r="AF378" i="10"/>
  <c r="AZ398" i="10"/>
  <c r="AZ400" i="10" s="1"/>
  <c r="D350" i="10"/>
  <c r="E351" i="10"/>
  <c r="M359" i="10"/>
  <c r="AE377" i="10"/>
  <c r="AI381" i="10"/>
  <c r="AU393" i="10"/>
  <c r="AY397" i="10"/>
  <c r="R364" i="10"/>
  <c r="Z372" i="10"/>
  <c r="AH380" i="10"/>
  <c r="AP388" i="10"/>
  <c r="AX396" i="10"/>
  <c r="V368" i="10"/>
  <c r="AQ389" i="10"/>
  <c r="AL384" i="10"/>
  <c r="Q363" i="10"/>
  <c r="Y371" i="10"/>
  <c r="AK383" i="10"/>
  <c r="AW395" i="10"/>
  <c r="T366" i="10"/>
  <c r="AJ382" i="10"/>
  <c r="I355" i="10"/>
  <c r="AS391" i="10"/>
  <c r="AB374" i="10"/>
  <c r="AR390" i="10"/>
  <c r="U367" i="10"/>
  <c r="AD376" i="10"/>
  <c r="AN386" i="10"/>
  <c r="AC375" i="10"/>
  <c r="AT392" i="10"/>
  <c r="AM385" i="10"/>
  <c r="AV394" i="10"/>
  <c r="AG379" i="10"/>
  <c r="AO387" i="10"/>
  <c r="K357" i="10"/>
  <c r="G353" i="10"/>
  <c r="W369" i="10"/>
  <c r="S365" i="10"/>
  <c r="O361" i="10"/>
  <c r="C349" i="10"/>
  <c r="CA349" i="10" s="1"/>
  <c r="J54" i="10" s="1"/>
  <c r="P46" i="10"/>
  <c r="O51" i="10"/>
  <c r="AN52" i="10"/>
  <c r="D50" i="10"/>
  <c r="I50" i="10" s="1"/>
  <c r="K49" i="10"/>
  <c r="AP294" i="10"/>
  <c r="AD282" i="10"/>
  <c r="F258" i="10"/>
  <c r="N266" i="10"/>
  <c r="V274" i="10"/>
  <c r="AE283" i="10"/>
  <c r="AN292" i="10"/>
  <c r="Q269" i="10"/>
  <c r="AG285" i="10"/>
  <c r="Z278" i="10"/>
  <c r="AJ288" i="10"/>
  <c r="AK289" i="10"/>
  <c r="E257" i="10"/>
  <c r="L264" i="10"/>
  <c r="AR296" i="10"/>
  <c r="H260" i="10"/>
  <c r="I261" i="10"/>
  <c r="AO293" i="10"/>
  <c r="AS297" i="10"/>
  <c r="J262" i="10"/>
  <c r="AT298" i="10"/>
  <c r="D256" i="10"/>
  <c r="M265" i="10"/>
  <c r="AI287" i="10"/>
  <c r="AM291" i="10"/>
  <c r="AQ295" i="10"/>
  <c r="AA279" i="10"/>
  <c r="AV300" i="10"/>
  <c r="P268" i="10"/>
  <c r="AL290" i="10"/>
  <c r="AX302" i="10"/>
  <c r="U273" i="10"/>
  <c r="AB280" i="10"/>
  <c r="T272" i="10"/>
  <c r="AZ304" i="10"/>
  <c r="AZ306" i="10" s="1"/>
  <c r="AY303" i="10"/>
  <c r="AC281" i="10"/>
  <c r="AH286" i="10"/>
  <c r="R270" i="10"/>
  <c r="Y277" i="10"/>
  <c r="AF284" i="10"/>
  <c r="AW301" i="10"/>
  <c r="AU299" i="10"/>
  <c r="X276" i="10"/>
  <c r="C255" i="10"/>
  <c r="CA255" i="10" s="1"/>
  <c r="G54" i="10" s="1"/>
  <c r="H54" i="10" s="1"/>
  <c r="W275" i="10"/>
  <c r="G259" i="10"/>
  <c r="S271" i="10"/>
  <c r="O267" i="10"/>
  <c r="K263" i="10"/>
  <c r="AI55" i="10"/>
  <c r="A56" i="10"/>
  <c r="B351" i="10"/>
  <c r="A350" i="10"/>
  <c r="AL47" i="10"/>
  <c r="S21" i="4"/>
  <c r="U21" i="4"/>
  <c r="T21" i="4"/>
  <c r="T20" i="4"/>
  <c r="R46" i="16" l="1"/>
  <c r="S46" i="16" s="1"/>
  <c r="U25" i="4" s="1"/>
  <c r="AE45" i="16"/>
  <c r="T45" i="16"/>
  <c r="O52" i="16"/>
  <c r="AN53" i="16"/>
  <c r="AH381" i="16"/>
  <c r="AD377" i="16"/>
  <c r="D351" i="16"/>
  <c r="I356" i="16"/>
  <c r="R365" i="16"/>
  <c r="AL385" i="16"/>
  <c r="U368" i="16"/>
  <c r="Q364" i="16"/>
  <c r="AK384" i="16"/>
  <c r="AO388" i="16"/>
  <c r="AS392" i="16"/>
  <c r="V369" i="16"/>
  <c r="AT393" i="16"/>
  <c r="AC376" i="16"/>
  <c r="AG380" i="16"/>
  <c r="N361" i="16"/>
  <c r="AX397" i="16"/>
  <c r="E352" i="16"/>
  <c r="M360" i="16"/>
  <c r="Y372" i="16"/>
  <c r="AW396" i="16"/>
  <c r="Z373" i="16"/>
  <c r="AP389" i="16"/>
  <c r="AA374" i="16"/>
  <c r="AJ383" i="16"/>
  <c r="AQ390" i="16"/>
  <c r="AU394" i="16"/>
  <c r="AY398" i="16"/>
  <c r="AY400" i="16" s="1"/>
  <c r="H355" i="16"/>
  <c r="L359" i="16"/>
  <c r="AV395" i="16"/>
  <c r="F353" i="16"/>
  <c r="P363" i="16"/>
  <c r="AE378" i="16"/>
  <c r="J357" i="16"/>
  <c r="AI382" i="16"/>
  <c r="AM386" i="16"/>
  <c r="T367" i="16"/>
  <c r="X371" i="16"/>
  <c r="AB375" i="16"/>
  <c r="AF379" i="16"/>
  <c r="AN387" i="16"/>
  <c r="AR391" i="16"/>
  <c r="S366" i="16"/>
  <c r="C350" i="16"/>
  <c r="CA350" i="16" s="1"/>
  <c r="J55" i="16" s="1"/>
  <c r="G354" i="16"/>
  <c r="K358" i="16"/>
  <c r="W370" i="16"/>
  <c r="O362" i="16"/>
  <c r="B352" i="16"/>
  <c r="A351" i="16"/>
  <c r="Q47" i="16"/>
  <c r="K50" i="16"/>
  <c r="D51" i="16"/>
  <c r="I51" i="16" s="1"/>
  <c r="F260" i="16"/>
  <c r="R272" i="16"/>
  <c r="AD284" i="16"/>
  <c r="AP296" i="16"/>
  <c r="J264" i="16"/>
  <c r="Z280" i="16"/>
  <c r="AH288" i="16"/>
  <c r="AL292" i="16"/>
  <c r="AT300" i="16"/>
  <c r="AX304" i="16"/>
  <c r="AX306" i="16" s="1"/>
  <c r="AE285" i="16"/>
  <c r="H262" i="16"/>
  <c r="X278" i="16"/>
  <c r="L266" i="16"/>
  <c r="V276" i="16"/>
  <c r="N268" i="16"/>
  <c r="AI289" i="16"/>
  <c r="AU301" i="16"/>
  <c r="E259" i="16"/>
  <c r="P270" i="16"/>
  <c r="AB282" i="16"/>
  <c r="AV302" i="16"/>
  <c r="U275" i="16"/>
  <c r="Y279" i="16"/>
  <c r="AG287" i="16"/>
  <c r="AQ297" i="16"/>
  <c r="M267" i="16"/>
  <c r="AA281" i="16"/>
  <c r="T274" i="16"/>
  <c r="AF286" i="16"/>
  <c r="AN294" i="16"/>
  <c r="AM293" i="16"/>
  <c r="AC283" i="16"/>
  <c r="AK291" i="16"/>
  <c r="AO295" i="16"/>
  <c r="AW303" i="16"/>
  <c r="I263" i="16"/>
  <c r="AJ290" i="16"/>
  <c r="AR298" i="16"/>
  <c r="Q271" i="16"/>
  <c r="AS299" i="16"/>
  <c r="D258" i="16"/>
  <c r="W277" i="16"/>
  <c r="O269" i="16"/>
  <c r="C257" i="16"/>
  <c r="CA257" i="16" s="1"/>
  <c r="G56" i="16" s="1"/>
  <c r="H56" i="16" s="1"/>
  <c r="S273" i="16"/>
  <c r="G261" i="16"/>
  <c r="K265" i="16"/>
  <c r="AI56" i="16"/>
  <c r="A57" i="16"/>
  <c r="M49" i="16"/>
  <c r="L49" i="16"/>
  <c r="B259" i="16"/>
  <c r="A258" i="16"/>
  <c r="AL48" i="16"/>
  <c r="E54" i="16"/>
  <c r="AL48" i="10"/>
  <c r="P48" i="10" s="1"/>
  <c r="Q48" i="10" s="1"/>
  <c r="S45" i="10"/>
  <c r="T22" i="4" s="1"/>
  <c r="P47" i="10"/>
  <c r="A257" i="10"/>
  <c r="B258" i="10"/>
  <c r="M360" i="10"/>
  <c r="J357" i="10"/>
  <c r="AH381" i="10"/>
  <c r="AP389" i="10"/>
  <c r="F353" i="10"/>
  <c r="AA374" i="10"/>
  <c r="AI382" i="10"/>
  <c r="AY398" i="10"/>
  <c r="AY400" i="10" s="1"/>
  <c r="L359" i="10"/>
  <c r="P363" i="10"/>
  <c r="T367" i="10"/>
  <c r="AB375" i="10"/>
  <c r="AN387" i="10"/>
  <c r="E352" i="10"/>
  <c r="R365" i="10"/>
  <c r="N361" i="10"/>
  <c r="AD377" i="10"/>
  <c r="AL385" i="10"/>
  <c r="AQ390" i="10"/>
  <c r="V369" i="10"/>
  <c r="AT393" i="10"/>
  <c r="AJ383" i="10"/>
  <c r="I356" i="10"/>
  <c r="AX397" i="10"/>
  <c r="D351" i="10"/>
  <c r="AM386" i="10"/>
  <c r="AU394" i="10"/>
  <c r="AR391" i="10"/>
  <c r="AV395" i="10"/>
  <c r="AC376" i="10"/>
  <c r="AK384" i="10"/>
  <c r="Z373" i="10"/>
  <c r="X371" i="10"/>
  <c r="Y372" i="10"/>
  <c r="AS392" i="10"/>
  <c r="H355" i="10"/>
  <c r="AF379" i="10"/>
  <c r="AG380" i="10"/>
  <c r="AO388" i="10"/>
  <c r="U368" i="10"/>
  <c r="AE378" i="10"/>
  <c r="Q364" i="10"/>
  <c r="AW396" i="10"/>
  <c r="K358" i="10"/>
  <c r="O362" i="10"/>
  <c r="W370" i="10"/>
  <c r="S366" i="10"/>
  <c r="C350" i="10"/>
  <c r="CA350" i="10" s="1"/>
  <c r="J55" i="10" s="1"/>
  <c r="G354" i="10"/>
  <c r="A57" i="10"/>
  <c r="AI56" i="10"/>
  <c r="AH44" i="10"/>
  <c r="AG44" i="10"/>
  <c r="B352" i="10"/>
  <c r="A351" i="10"/>
  <c r="M49" i="10"/>
  <c r="L49" i="10"/>
  <c r="K50" i="10"/>
  <c r="D51" i="10"/>
  <c r="I51" i="10" s="1"/>
  <c r="O52" i="10"/>
  <c r="AN53" i="10"/>
  <c r="Q46" i="10"/>
  <c r="R46" i="10" s="1"/>
  <c r="X277" i="10"/>
  <c r="P269" i="10"/>
  <c r="H261" i="10"/>
  <c r="AE284" i="10"/>
  <c r="AA280" i="10"/>
  <c r="AI288" i="10"/>
  <c r="AU300" i="10"/>
  <c r="N267" i="10"/>
  <c r="AR297" i="10"/>
  <c r="AK290" i="10"/>
  <c r="AO294" i="10"/>
  <c r="AS298" i="10"/>
  <c r="AV301" i="10"/>
  <c r="AP295" i="10"/>
  <c r="AX303" i="10"/>
  <c r="R271" i="10"/>
  <c r="AC282" i="10"/>
  <c r="F259" i="10"/>
  <c r="I262" i="10"/>
  <c r="AD283" i="10"/>
  <c r="AJ289" i="10"/>
  <c r="D257" i="10"/>
  <c r="T273" i="10"/>
  <c r="AB281" i="10"/>
  <c r="AL291" i="10"/>
  <c r="AT299" i="10"/>
  <c r="U274" i="10"/>
  <c r="Z279" i="10"/>
  <c r="AM292" i="10"/>
  <c r="AY304" i="10"/>
  <c r="AY306" i="10" s="1"/>
  <c r="Q270" i="10"/>
  <c r="Y278" i="10"/>
  <c r="AW302" i="10"/>
  <c r="AH287" i="10"/>
  <c r="M266" i="10"/>
  <c r="V275" i="10"/>
  <c r="AF285" i="10"/>
  <c r="E258" i="10"/>
  <c r="AG286" i="10"/>
  <c r="L265" i="10"/>
  <c r="AQ296" i="10"/>
  <c r="AN293" i="10"/>
  <c r="J263" i="10"/>
  <c r="W276" i="10"/>
  <c r="C256" i="10"/>
  <c r="CA256" i="10" s="1"/>
  <c r="G55" i="10" s="1"/>
  <c r="H55" i="10" s="1"/>
  <c r="G260" i="10"/>
  <c r="K264" i="10"/>
  <c r="S272" i="10"/>
  <c r="O268" i="10"/>
  <c r="E54" i="10"/>
  <c r="E55" i="10" l="1"/>
  <c r="E55" i="16"/>
  <c r="AL49" i="16"/>
  <c r="P49" i="16" s="1"/>
  <c r="Q49" i="16" s="1"/>
  <c r="R49" i="16" s="1"/>
  <c r="S49" i="16" s="1"/>
  <c r="X25" i="4" s="1"/>
  <c r="V24" i="4"/>
  <c r="V23" i="4"/>
  <c r="AE45" i="10"/>
  <c r="AG45" i="10" s="1"/>
  <c r="T45" i="10"/>
  <c r="D259" i="16"/>
  <c r="L267" i="16"/>
  <c r="R273" i="16"/>
  <c r="AT301" i="16"/>
  <c r="F261" i="16"/>
  <c r="J265" i="16"/>
  <c r="Z281" i="16"/>
  <c r="AH289" i="16"/>
  <c r="X279" i="16"/>
  <c r="AD285" i="16"/>
  <c r="AL293" i="16"/>
  <c r="AP297" i="16"/>
  <c r="V277" i="16"/>
  <c r="N269" i="16"/>
  <c r="AI290" i="16"/>
  <c r="I264" i="16"/>
  <c r="P271" i="16"/>
  <c r="AB283" i="16"/>
  <c r="AV303" i="16"/>
  <c r="U276" i="16"/>
  <c r="AW304" i="16"/>
  <c r="AW306" i="16" s="1"/>
  <c r="AE286" i="16"/>
  <c r="AQ298" i="16"/>
  <c r="AU302" i="16"/>
  <c r="T275" i="16"/>
  <c r="H263" i="16"/>
  <c r="AC284" i="16"/>
  <c r="AG288" i="16"/>
  <c r="AO296" i="16"/>
  <c r="E260" i="16"/>
  <c r="AF287" i="16"/>
  <c r="AN295" i="16"/>
  <c r="AR299" i="16"/>
  <c r="Q272" i="16"/>
  <c r="M268" i="16"/>
  <c r="AM294" i="16"/>
  <c r="AJ291" i="16"/>
  <c r="Y280" i="16"/>
  <c r="AK292" i="16"/>
  <c r="AS300" i="16"/>
  <c r="AA282" i="16"/>
  <c r="C258" i="16"/>
  <c r="CA258" i="16" s="1"/>
  <c r="G57" i="16" s="1"/>
  <c r="H57" i="16" s="1"/>
  <c r="G262" i="16"/>
  <c r="K266" i="16"/>
  <c r="S274" i="16"/>
  <c r="W278" i="16"/>
  <c r="O270" i="16"/>
  <c r="A259" i="16"/>
  <c r="B260" i="16"/>
  <c r="AI57" i="16"/>
  <c r="A58" i="16"/>
  <c r="T46" i="16"/>
  <c r="AE46" i="16"/>
  <c r="D352" i="16"/>
  <c r="U369" i="16"/>
  <c r="H356" i="16"/>
  <c r="Y373" i="16"/>
  <c r="N362" i="16"/>
  <c r="P364" i="16"/>
  <c r="I357" i="16"/>
  <c r="AG381" i="16"/>
  <c r="AS393" i="16"/>
  <c r="AW397" i="16"/>
  <c r="Z374" i="16"/>
  <c r="AP390" i="16"/>
  <c r="AC377" i="16"/>
  <c r="AK385" i="16"/>
  <c r="R366" i="16"/>
  <c r="V370" i="16"/>
  <c r="AH382" i="16"/>
  <c r="AL386" i="16"/>
  <c r="AX398" i="16"/>
  <c r="AX400" i="16" s="1"/>
  <c r="E353" i="16"/>
  <c r="Q365" i="16"/>
  <c r="M361" i="16"/>
  <c r="AO389" i="16"/>
  <c r="J358" i="16"/>
  <c r="AD378" i="16"/>
  <c r="AT394" i="16"/>
  <c r="AE379" i="16"/>
  <c r="L360" i="16"/>
  <c r="AV396" i="16"/>
  <c r="F354" i="16"/>
  <c r="AA375" i="16"/>
  <c r="AI383" i="16"/>
  <c r="AQ391" i="16"/>
  <c r="AU395" i="16"/>
  <c r="T368" i="16"/>
  <c r="X372" i="16"/>
  <c r="AB376" i="16"/>
  <c r="AF380" i="16"/>
  <c r="AN388" i="16"/>
  <c r="AR392" i="16"/>
  <c r="AM387" i="16"/>
  <c r="AJ384" i="16"/>
  <c r="K359" i="16"/>
  <c r="C351" i="16"/>
  <c r="CA351" i="16" s="1"/>
  <c r="J56" i="16" s="1"/>
  <c r="S367" i="16"/>
  <c r="W371" i="16"/>
  <c r="G355" i="16"/>
  <c r="O363" i="16"/>
  <c r="R47" i="16"/>
  <c r="S47" i="16" s="1"/>
  <c r="V25" i="4" s="1"/>
  <c r="K51" i="16"/>
  <c r="D52" i="16"/>
  <c r="I52" i="16" s="1"/>
  <c r="B353" i="16"/>
  <c r="A352" i="16"/>
  <c r="P48" i="16"/>
  <c r="Q48" i="16" s="1"/>
  <c r="M50" i="16"/>
  <c r="L50" i="16"/>
  <c r="O53" i="16"/>
  <c r="AN54" i="16"/>
  <c r="AH45" i="16"/>
  <c r="AG45" i="16"/>
  <c r="AL49" i="10"/>
  <c r="P49" i="10" s="1"/>
  <c r="R48" i="10"/>
  <c r="S48" i="10" s="1"/>
  <c r="W22" i="4" s="1"/>
  <c r="D52" i="10"/>
  <c r="I52" i="10" s="1"/>
  <c r="K51" i="10"/>
  <c r="A258" i="10"/>
  <c r="B259" i="10"/>
  <c r="L50" i="10"/>
  <c r="M50" i="10"/>
  <c r="AP390" i="10"/>
  <c r="F354" i="10"/>
  <c r="AU395" i="10"/>
  <c r="H356" i="10"/>
  <c r="X372" i="10"/>
  <c r="AF380" i="10"/>
  <c r="AR392" i="10"/>
  <c r="R366" i="10"/>
  <c r="N362" i="10"/>
  <c r="Z374" i="10"/>
  <c r="AM387" i="10"/>
  <c r="AQ391" i="10"/>
  <c r="V370" i="10"/>
  <c r="AD378" i="10"/>
  <c r="AL386" i="10"/>
  <c r="AE379" i="10"/>
  <c r="AH382" i="10"/>
  <c r="T368" i="10"/>
  <c r="AB376" i="10"/>
  <c r="AS393" i="10"/>
  <c r="AI383" i="10"/>
  <c r="AN388" i="10"/>
  <c r="AA375" i="10"/>
  <c r="D352" i="10"/>
  <c r="AJ384" i="10"/>
  <c r="Q365" i="10"/>
  <c r="U369" i="10"/>
  <c r="AC377" i="10"/>
  <c r="AO389" i="10"/>
  <c r="AG381" i="10"/>
  <c r="AT394" i="10"/>
  <c r="AX398" i="10"/>
  <c r="AX400" i="10" s="1"/>
  <c r="L360" i="10"/>
  <c r="AV396" i="10"/>
  <c r="E353" i="10"/>
  <c r="Y373" i="10"/>
  <c r="AW397" i="10"/>
  <c r="J358" i="10"/>
  <c r="P364" i="10"/>
  <c r="I357" i="10"/>
  <c r="M361" i="10"/>
  <c r="AK385" i="10"/>
  <c r="S367" i="10"/>
  <c r="O363" i="10"/>
  <c r="K359" i="10"/>
  <c r="W371" i="10"/>
  <c r="G355" i="10"/>
  <c r="C351" i="10"/>
  <c r="CA351" i="10" s="1"/>
  <c r="J56" i="10" s="1"/>
  <c r="E56" i="10" s="1"/>
  <c r="X278" i="10"/>
  <c r="M267" i="10"/>
  <c r="AJ290" i="10"/>
  <c r="E259" i="10"/>
  <c r="AC283" i="10"/>
  <c r="H262" i="10"/>
  <c r="P270" i="10"/>
  <c r="U275" i="10"/>
  <c r="AK291" i="10"/>
  <c r="AW303" i="10"/>
  <c r="D258" i="10"/>
  <c r="L266" i="10"/>
  <c r="T274" i="10"/>
  <c r="AH288" i="10"/>
  <c r="AX304" i="10"/>
  <c r="AX306" i="10" s="1"/>
  <c r="V276" i="10"/>
  <c r="AA281" i="10"/>
  <c r="AM293" i="10"/>
  <c r="AU301" i="10"/>
  <c r="AE285" i="10"/>
  <c r="AG287" i="10"/>
  <c r="I263" i="10"/>
  <c r="Q271" i="10"/>
  <c r="AP296" i="10"/>
  <c r="N268" i="10"/>
  <c r="AR298" i="10"/>
  <c r="AF286" i="10"/>
  <c r="AN294" i="10"/>
  <c r="J264" i="10"/>
  <c r="AB282" i="10"/>
  <c r="AL292" i="10"/>
  <c r="F260" i="10"/>
  <c r="AQ297" i="10"/>
  <c r="AD284" i="10"/>
  <c r="Z280" i="10"/>
  <c r="R272" i="10"/>
  <c r="AT300" i="10"/>
  <c r="AS299" i="10"/>
  <c r="AI289" i="10"/>
  <c r="AV302" i="10"/>
  <c r="Y279" i="10"/>
  <c r="AO295" i="10"/>
  <c r="C257" i="10"/>
  <c r="CA257" i="10" s="1"/>
  <c r="G56" i="10" s="1"/>
  <c r="H56" i="10" s="1"/>
  <c r="O269" i="10"/>
  <c r="K265" i="10"/>
  <c r="W277" i="10"/>
  <c r="G261" i="10"/>
  <c r="S273" i="10"/>
  <c r="O53" i="10"/>
  <c r="AN54" i="10"/>
  <c r="S46" i="10"/>
  <c r="U22" i="4" s="1"/>
  <c r="B353" i="10"/>
  <c r="A352" i="10"/>
  <c r="AI57" i="10"/>
  <c r="A58" i="10"/>
  <c r="Q47" i="10"/>
  <c r="R47" i="10" s="1"/>
  <c r="V21" i="4"/>
  <c r="V20" i="4"/>
  <c r="U20" i="4" l="1"/>
  <c r="AL50" i="10"/>
  <c r="P50" i="10" s="1"/>
  <c r="Q50" i="10" s="1"/>
  <c r="R50" i="10" s="1"/>
  <c r="S50" i="10" s="1"/>
  <c r="AH45" i="10"/>
  <c r="W24" i="4"/>
  <c r="X23" i="4"/>
  <c r="R48" i="16"/>
  <c r="S48" i="16" s="1"/>
  <c r="W25" i="4" s="1"/>
  <c r="U23" i="4"/>
  <c r="AE49" i="16"/>
  <c r="T49" i="16"/>
  <c r="AE47" i="16"/>
  <c r="T47" i="16"/>
  <c r="O54" i="16"/>
  <c r="AN55" i="16"/>
  <c r="A353" i="16"/>
  <c r="B354" i="16"/>
  <c r="AG46" i="16"/>
  <c r="AH46" i="16"/>
  <c r="K52" i="16"/>
  <c r="D53" i="16"/>
  <c r="I53" i="16" s="1"/>
  <c r="AL50" i="16"/>
  <c r="M51" i="16"/>
  <c r="L51" i="16"/>
  <c r="E56" i="16"/>
  <c r="B261" i="16"/>
  <c r="A260" i="16"/>
  <c r="AJ385" i="16"/>
  <c r="F355" i="16"/>
  <c r="AC378" i="16"/>
  <c r="AO390" i="16"/>
  <c r="AW398" i="16"/>
  <c r="AW400" i="16" s="1"/>
  <c r="AD379" i="16"/>
  <c r="AH383" i="16"/>
  <c r="AT395" i="16"/>
  <c r="Q366" i="16"/>
  <c r="AK386" i="16"/>
  <c r="U370" i="16"/>
  <c r="M362" i="16"/>
  <c r="Y374" i="16"/>
  <c r="AG382" i="16"/>
  <c r="AS394" i="16"/>
  <c r="Z375" i="16"/>
  <c r="AP391" i="16"/>
  <c r="E354" i="16"/>
  <c r="I358" i="16"/>
  <c r="N363" i="16"/>
  <c r="V371" i="16"/>
  <c r="AL387" i="16"/>
  <c r="AI384" i="16"/>
  <c r="AU396" i="16"/>
  <c r="L361" i="16"/>
  <c r="AF381" i="16"/>
  <c r="AV397" i="16"/>
  <c r="D353" i="16"/>
  <c r="P365" i="16"/>
  <c r="AR393" i="16"/>
  <c r="H357" i="16"/>
  <c r="AM388" i="16"/>
  <c r="T369" i="16"/>
  <c r="AB377" i="16"/>
  <c r="AN389" i="16"/>
  <c r="J359" i="16"/>
  <c r="R367" i="16"/>
  <c r="AA376" i="16"/>
  <c r="AQ392" i="16"/>
  <c r="X373" i="16"/>
  <c r="AE380" i="16"/>
  <c r="C352" i="16"/>
  <c r="CA352" i="16" s="1"/>
  <c r="J57" i="16" s="1"/>
  <c r="S368" i="16"/>
  <c r="W372" i="16"/>
  <c r="G356" i="16"/>
  <c r="O364" i="16"/>
  <c r="K360" i="16"/>
  <c r="AI58" i="16"/>
  <c r="A59" i="16"/>
  <c r="AF288" i="16"/>
  <c r="I265" i="16"/>
  <c r="AB284" i="16"/>
  <c r="AG289" i="16"/>
  <c r="H264" i="16"/>
  <c r="T276" i="16"/>
  <c r="J266" i="16"/>
  <c r="Z282" i="16"/>
  <c r="AH290" i="16"/>
  <c r="U277" i="16"/>
  <c r="N270" i="16"/>
  <c r="AD286" i="16"/>
  <c r="AL294" i="16"/>
  <c r="AP298" i="16"/>
  <c r="AT302" i="16"/>
  <c r="R274" i="16"/>
  <c r="F262" i="16"/>
  <c r="AE287" i="16"/>
  <c r="AI291" i="16"/>
  <c r="AR300" i="16"/>
  <c r="D260" i="16"/>
  <c r="E261" i="16"/>
  <c r="AA283" i="16"/>
  <c r="AQ299" i="16"/>
  <c r="Y281" i="16"/>
  <c r="AO297" i="16"/>
  <c r="AN296" i="16"/>
  <c r="AM295" i="16"/>
  <c r="X280" i="16"/>
  <c r="M269" i="16"/>
  <c r="AC285" i="16"/>
  <c r="V278" i="16"/>
  <c r="AU303" i="16"/>
  <c r="P272" i="16"/>
  <c r="AJ292" i="16"/>
  <c r="AV304" i="16"/>
  <c r="AV306" i="16" s="1"/>
  <c r="L268" i="16"/>
  <c r="Q273" i="16"/>
  <c r="AK293" i="16"/>
  <c r="AS301" i="16"/>
  <c r="S275" i="16"/>
  <c r="C259" i="16"/>
  <c r="CA259" i="16" s="1"/>
  <c r="G58" i="16" s="1"/>
  <c r="H58" i="16" s="1"/>
  <c r="O271" i="16"/>
  <c r="W279" i="16"/>
  <c r="K267" i="16"/>
  <c r="G263" i="16"/>
  <c r="X21" i="4"/>
  <c r="AE48" i="10"/>
  <c r="T48" i="10"/>
  <c r="R367" i="10"/>
  <c r="AD379" i="10"/>
  <c r="AL387" i="10"/>
  <c r="AM388" i="10"/>
  <c r="AJ385" i="10"/>
  <c r="D353" i="10"/>
  <c r="N363" i="10"/>
  <c r="Z375" i="10"/>
  <c r="AH383" i="10"/>
  <c r="AT395" i="10"/>
  <c r="F355" i="10"/>
  <c r="AE380" i="10"/>
  <c r="J359" i="10"/>
  <c r="AP391" i="10"/>
  <c r="V371" i="10"/>
  <c r="AA376" i="10"/>
  <c r="AI384" i="10"/>
  <c r="AQ392" i="10"/>
  <c r="AU396" i="10"/>
  <c r="X373" i="10"/>
  <c r="AF381" i="10"/>
  <c r="AR393" i="10"/>
  <c r="M362" i="10"/>
  <c r="AC378" i="10"/>
  <c r="E354" i="10"/>
  <c r="Y374" i="10"/>
  <c r="H357" i="10"/>
  <c r="AG382" i="10"/>
  <c r="AS394" i="10"/>
  <c r="P365" i="10"/>
  <c r="AN389" i="10"/>
  <c r="L361" i="10"/>
  <c r="AK386" i="10"/>
  <c r="AO390" i="10"/>
  <c r="AW398" i="10"/>
  <c r="AW400" i="10" s="1"/>
  <c r="T369" i="10"/>
  <c r="I358" i="10"/>
  <c r="AV397" i="10"/>
  <c r="Q366" i="10"/>
  <c r="U370" i="10"/>
  <c r="AB377" i="10"/>
  <c r="G356" i="10"/>
  <c r="S368" i="10"/>
  <c r="O364" i="10"/>
  <c r="C352" i="10"/>
  <c r="CA352" i="10" s="1"/>
  <c r="J57" i="10" s="1"/>
  <c r="E57" i="10" s="1"/>
  <c r="K360" i="10"/>
  <c r="W372" i="10"/>
  <c r="L51" i="10"/>
  <c r="M51" i="10"/>
  <c r="A59" i="10"/>
  <c r="AI58" i="10"/>
  <c r="A353" i="10"/>
  <c r="B354" i="10"/>
  <c r="S47" i="10"/>
  <c r="V22" i="4" s="1"/>
  <c r="K52" i="10"/>
  <c r="D53" i="10"/>
  <c r="I53" i="10" s="1"/>
  <c r="T46" i="10"/>
  <c r="AE46" i="10"/>
  <c r="Q49" i="10"/>
  <c r="R49" i="10" s="1"/>
  <c r="B260" i="10"/>
  <c r="A259" i="10"/>
  <c r="O54" i="10"/>
  <c r="AN55" i="10"/>
  <c r="R273" i="10"/>
  <c r="Q272" i="10"/>
  <c r="Y280" i="10"/>
  <c r="J265" i="10"/>
  <c r="I264" i="10"/>
  <c r="Z281" i="10"/>
  <c r="AA282" i="10"/>
  <c r="AM294" i="10"/>
  <c r="AU302" i="10"/>
  <c r="P271" i="10"/>
  <c r="E260" i="10"/>
  <c r="F261" i="10"/>
  <c r="N269" i="10"/>
  <c r="U276" i="10"/>
  <c r="V277" i="10"/>
  <c r="AC284" i="10"/>
  <c r="AH289" i="10"/>
  <c r="T275" i="10"/>
  <c r="AD285" i="10"/>
  <c r="AJ291" i="10"/>
  <c r="H263" i="10"/>
  <c r="AG288" i="10"/>
  <c r="AO296" i="10"/>
  <c r="AP297" i="10"/>
  <c r="AT301" i="10"/>
  <c r="AB283" i="10"/>
  <c r="AL293" i="10"/>
  <c r="AI290" i="10"/>
  <c r="AQ298" i="10"/>
  <c r="AK292" i="10"/>
  <c r="AR299" i="10"/>
  <c r="X279" i="10"/>
  <c r="AS300" i="10"/>
  <c r="M268" i="10"/>
  <c r="D259" i="10"/>
  <c r="AE286" i="10"/>
  <c r="AN295" i="10"/>
  <c r="AW304" i="10"/>
  <c r="AW306" i="10" s="1"/>
  <c r="L267" i="10"/>
  <c r="AF287" i="10"/>
  <c r="AV303" i="10"/>
  <c r="O270" i="10"/>
  <c r="W278" i="10"/>
  <c r="G262" i="10"/>
  <c r="S274" i="10"/>
  <c r="K266" i="10"/>
  <c r="C258" i="10"/>
  <c r="CA258" i="10" s="1"/>
  <c r="G57" i="10" s="1"/>
  <c r="H57" i="10" s="1"/>
  <c r="W21" i="4"/>
  <c r="Y22" i="4" l="1"/>
  <c r="AL51" i="16"/>
  <c r="P51" i="16" s="1"/>
  <c r="W23" i="4"/>
  <c r="B262" i="16"/>
  <c r="A261" i="16"/>
  <c r="P50" i="16"/>
  <c r="B355" i="16"/>
  <c r="A354" i="16"/>
  <c r="T48" i="16"/>
  <c r="AE48" i="16"/>
  <c r="E57" i="16"/>
  <c r="K53" i="16"/>
  <c r="D54" i="16"/>
  <c r="I54" i="16" s="1"/>
  <c r="F356" i="16"/>
  <c r="H358" i="16"/>
  <c r="M363" i="16"/>
  <c r="Y375" i="16"/>
  <c r="AG383" i="16"/>
  <c r="AS395" i="16"/>
  <c r="AL388" i="16"/>
  <c r="U371" i="16"/>
  <c r="Q367" i="16"/>
  <c r="AK387" i="16"/>
  <c r="I359" i="16"/>
  <c r="Z376" i="16"/>
  <c r="AD380" i="16"/>
  <c r="AP392" i="16"/>
  <c r="AC379" i="16"/>
  <c r="AO391" i="16"/>
  <c r="N364" i="16"/>
  <c r="V372" i="16"/>
  <c r="AT396" i="16"/>
  <c r="E355" i="16"/>
  <c r="AH384" i="16"/>
  <c r="AM389" i="16"/>
  <c r="AQ393" i="16"/>
  <c r="L362" i="16"/>
  <c r="AN390" i="16"/>
  <c r="D354" i="16"/>
  <c r="R368" i="16"/>
  <c r="AE381" i="16"/>
  <c r="J360" i="16"/>
  <c r="P366" i="16"/>
  <c r="T370" i="16"/>
  <c r="X374" i="16"/>
  <c r="AF382" i="16"/>
  <c r="AV398" i="16"/>
  <c r="AV400" i="16" s="1"/>
  <c r="AI385" i="16"/>
  <c r="AB378" i="16"/>
  <c r="AJ386" i="16"/>
  <c r="AA377" i="16"/>
  <c r="AU397" i="16"/>
  <c r="AR394" i="16"/>
  <c r="S369" i="16"/>
  <c r="G357" i="16"/>
  <c r="K361" i="16"/>
  <c r="C353" i="16"/>
  <c r="CA353" i="16" s="1"/>
  <c r="J58" i="16" s="1"/>
  <c r="W373" i="16"/>
  <c r="O365" i="16"/>
  <c r="AG47" i="16"/>
  <c r="AH47" i="16"/>
  <c r="M52" i="16"/>
  <c r="L52" i="16"/>
  <c r="O55" i="16"/>
  <c r="AN56" i="16"/>
  <c r="AI59" i="16"/>
  <c r="A60" i="16"/>
  <c r="AG290" i="16"/>
  <c r="I266" i="16"/>
  <c r="AO298" i="16"/>
  <c r="AD287" i="16"/>
  <c r="F263" i="16"/>
  <c r="AA284" i="16"/>
  <c r="AH291" i="16"/>
  <c r="AL295" i="16"/>
  <c r="AT303" i="16"/>
  <c r="AC286" i="16"/>
  <c r="J267" i="16"/>
  <c r="R275" i="16"/>
  <c r="N271" i="16"/>
  <c r="Z283" i="16"/>
  <c r="AP299" i="16"/>
  <c r="AI292" i="16"/>
  <c r="V279" i="16"/>
  <c r="AM296" i="16"/>
  <c r="AQ300" i="16"/>
  <c r="P273" i="16"/>
  <c r="E262" i="16"/>
  <c r="Y282" i="16"/>
  <c r="U278" i="16"/>
  <c r="AE288" i="16"/>
  <c r="L269" i="16"/>
  <c r="AU304" i="16"/>
  <c r="AU306" i="16" s="1"/>
  <c r="T277" i="16"/>
  <c r="AB285" i="16"/>
  <c r="AJ293" i="16"/>
  <c r="AN297" i="16"/>
  <c r="Q274" i="16"/>
  <c r="AK294" i="16"/>
  <c r="AS302" i="16"/>
  <c r="H265" i="16"/>
  <c r="D261" i="16"/>
  <c r="M270" i="16"/>
  <c r="X281" i="16"/>
  <c r="AF289" i="16"/>
  <c r="AR301" i="16"/>
  <c r="S276" i="16"/>
  <c r="G264" i="16"/>
  <c r="W280" i="16"/>
  <c r="K268" i="16"/>
  <c r="C260" i="16"/>
  <c r="CA260" i="16" s="1"/>
  <c r="G59" i="16" s="1"/>
  <c r="H59" i="16" s="1"/>
  <c r="O272" i="16"/>
  <c r="AH49" i="16"/>
  <c r="AG49" i="16"/>
  <c r="T50" i="10"/>
  <c r="AE50" i="10"/>
  <c r="O55" i="10"/>
  <c r="AN56" i="10"/>
  <c r="AE47" i="10"/>
  <c r="T47" i="10"/>
  <c r="R274" i="10"/>
  <c r="Z282" i="10"/>
  <c r="J266" i="10"/>
  <c r="AG289" i="10"/>
  <c r="AF288" i="10"/>
  <c r="AE287" i="10"/>
  <c r="AR300" i="10"/>
  <c r="AV304" i="10"/>
  <c r="AV306" i="10" s="1"/>
  <c r="D260" i="10"/>
  <c r="E261" i="10"/>
  <c r="AK293" i="10"/>
  <c r="F262" i="10"/>
  <c r="AP298" i="10"/>
  <c r="AT302" i="10"/>
  <c r="I265" i="10"/>
  <c r="AL294" i="10"/>
  <c r="AM295" i="10"/>
  <c r="AQ299" i="10"/>
  <c r="AI291" i="10"/>
  <c r="L268" i="10"/>
  <c r="AD286" i="10"/>
  <c r="Q273" i="10"/>
  <c r="X280" i="10"/>
  <c r="AN296" i="10"/>
  <c r="T276" i="10"/>
  <c r="U277" i="10"/>
  <c r="AB284" i="10"/>
  <c r="AC285" i="10"/>
  <c r="AO297" i="10"/>
  <c r="N270" i="10"/>
  <c r="P272" i="10"/>
  <c r="Y281" i="10"/>
  <c r="AS301" i="10"/>
  <c r="V278" i="10"/>
  <c r="AH290" i="10"/>
  <c r="H264" i="10"/>
  <c r="AJ292" i="10"/>
  <c r="M269" i="10"/>
  <c r="AA283" i="10"/>
  <c r="AU303" i="10"/>
  <c r="K267" i="10"/>
  <c r="G263" i="10"/>
  <c r="S275" i="10"/>
  <c r="W279" i="10"/>
  <c r="C259" i="10"/>
  <c r="CA259" i="10" s="1"/>
  <c r="G58" i="10" s="1"/>
  <c r="H58" i="10" s="1"/>
  <c r="O271" i="10"/>
  <c r="AL51" i="10"/>
  <c r="AH46" i="10"/>
  <c r="AG46" i="10"/>
  <c r="B261" i="10"/>
  <c r="A260" i="10"/>
  <c r="D54" i="10"/>
  <c r="I54" i="10" s="1"/>
  <c r="K53" i="10"/>
  <c r="B355" i="10"/>
  <c r="A354" i="10"/>
  <c r="AH48" i="10"/>
  <c r="AG48" i="10"/>
  <c r="M52" i="10"/>
  <c r="L52" i="10"/>
  <c r="N364" i="10"/>
  <c r="AH384" i="10"/>
  <c r="AT396" i="10"/>
  <c r="F356" i="10"/>
  <c r="AE381" i="10"/>
  <c r="D354" i="10"/>
  <c r="T370" i="10"/>
  <c r="AB378" i="10"/>
  <c r="AF382" i="10"/>
  <c r="AJ386" i="10"/>
  <c r="P366" i="10"/>
  <c r="J360" i="10"/>
  <c r="AL388" i="10"/>
  <c r="V372" i="10"/>
  <c r="AI385" i="10"/>
  <c r="AU397" i="10"/>
  <c r="Z376" i="10"/>
  <c r="AM389" i="10"/>
  <c r="AA377" i="10"/>
  <c r="X374" i="10"/>
  <c r="AN390" i="10"/>
  <c r="U371" i="10"/>
  <c r="AG383" i="10"/>
  <c r="H358" i="10"/>
  <c r="AV398" i="10"/>
  <c r="AV400" i="10" s="1"/>
  <c r="AD380" i="10"/>
  <c r="AQ393" i="10"/>
  <c r="Y375" i="10"/>
  <c r="AC379" i="10"/>
  <c r="R368" i="10"/>
  <c r="AP392" i="10"/>
  <c r="AO391" i="10"/>
  <c r="I359" i="10"/>
  <c r="L362" i="10"/>
  <c r="Q367" i="10"/>
  <c r="E355" i="10"/>
  <c r="M363" i="10"/>
  <c r="AK387" i="10"/>
  <c r="AS395" i="10"/>
  <c r="AR394" i="10"/>
  <c r="W373" i="10"/>
  <c r="K361" i="10"/>
  <c r="C353" i="10"/>
  <c r="CA353" i="10" s="1"/>
  <c r="J58" i="10" s="1"/>
  <c r="G357" i="10"/>
  <c r="S369" i="10"/>
  <c r="O365" i="10"/>
  <c r="AI59" i="10"/>
  <c r="A60" i="10"/>
  <c r="S49" i="10"/>
  <c r="X22" i="4" s="1"/>
  <c r="B22" i="4" l="1"/>
  <c r="W20" i="4"/>
  <c r="AL52" i="10"/>
  <c r="P52" i="10" s="1"/>
  <c r="Q52" i="10" s="1"/>
  <c r="X24" i="4"/>
  <c r="K54" i="16"/>
  <c r="D55" i="16"/>
  <c r="I55" i="16" s="1"/>
  <c r="O56" i="16"/>
  <c r="AN57" i="16"/>
  <c r="M53" i="16"/>
  <c r="L53" i="16"/>
  <c r="Q368" i="16"/>
  <c r="AK388" i="16"/>
  <c r="AO392" i="16"/>
  <c r="Z377" i="16"/>
  <c r="AP393" i="16"/>
  <c r="AC380" i="16"/>
  <c r="R369" i="16"/>
  <c r="V373" i="16"/>
  <c r="AH385" i="16"/>
  <c r="AT397" i="16"/>
  <c r="E356" i="16"/>
  <c r="U372" i="16"/>
  <c r="J361" i="16"/>
  <c r="L363" i="16"/>
  <c r="M364" i="16"/>
  <c r="I360" i="16"/>
  <c r="Y376" i="16"/>
  <c r="AG384" i="16"/>
  <c r="AS396" i="16"/>
  <c r="N365" i="16"/>
  <c r="AD381" i="16"/>
  <c r="AL389" i="16"/>
  <c r="AM390" i="16"/>
  <c r="AQ394" i="16"/>
  <c r="D355" i="16"/>
  <c r="H359" i="16"/>
  <c r="AA378" i="16"/>
  <c r="AE382" i="16"/>
  <c r="AU398" i="16"/>
  <c r="AU400" i="16" s="1"/>
  <c r="P367" i="16"/>
  <c r="AB379" i="16"/>
  <c r="AN391" i="16"/>
  <c r="F357" i="16"/>
  <c r="T371" i="16"/>
  <c r="X375" i="16"/>
  <c r="AF383" i="16"/>
  <c r="AR395" i="16"/>
  <c r="AI386" i="16"/>
  <c r="AJ387" i="16"/>
  <c r="G358" i="16"/>
  <c r="K362" i="16"/>
  <c r="W374" i="16"/>
  <c r="S370" i="16"/>
  <c r="C354" i="16"/>
  <c r="CA354" i="16" s="1"/>
  <c r="J59" i="16" s="1"/>
  <c r="O366" i="16"/>
  <c r="AI60" i="16"/>
  <c r="A61" i="16"/>
  <c r="Q51" i="16"/>
  <c r="E58" i="16"/>
  <c r="A355" i="16"/>
  <c r="B356" i="16"/>
  <c r="M271" i="16"/>
  <c r="AE289" i="16"/>
  <c r="R276" i="16"/>
  <c r="Z284" i="16"/>
  <c r="AL296" i="16"/>
  <c r="AP300" i="16"/>
  <c r="N272" i="16"/>
  <c r="AD288" i="16"/>
  <c r="AH292" i="16"/>
  <c r="AT304" i="16"/>
  <c r="AT306" i="16" s="1"/>
  <c r="J268" i="16"/>
  <c r="AI293" i="16"/>
  <c r="AM297" i="16"/>
  <c r="L270" i="16"/>
  <c r="AC287" i="16"/>
  <c r="AG291" i="16"/>
  <c r="AO299" i="16"/>
  <c r="AA285" i="16"/>
  <c r="I267" i="16"/>
  <c r="T278" i="16"/>
  <c r="AB286" i="16"/>
  <c r="AJ294" i="16"/>
  <c r="AN298" i="16"/>
  <c r="Q275" i="16"/>
  <c r="AS303" i="16"/>
  <c r="E263" i="16"/>
  <c r="F264" i="16"/>
  <c r="X282" i="16"/>
  <c r="AF290" i="16"/>
  <c r="AQ301" i="16"/>
  <c r="Y283" i="16"/>
  <c r="AK295" i="16"/>
  <c r="V280" i="16"/>
  <c r="D262" i="16"/>
  <c r="P274" i="16"/>
  <c r="AR302" i="16"/>
  <c r="U279" i="16"/>
  <c r="H266" i="16"/>
  <c r="W281" i="16"/>
  <c r="S277" i="16"/>
  <c r="O273" i="16"/>
  <c r="G265" i="16"/>
  <c r="K269" i="16"/>
  <c r="C261" i="16"/>
  <c r="CA261" i="16" s="1"/>
  <c r="G60" i="16" s="1"/>
  <c r="H60" i="16" s="1"/>
  <c r="AL52" i="16"/>
  <c r="AH48" i="16"/>
  <c r="AG48" i="16"/>
  <c r="Q50" i="16"/>
  <c r="R50" i="16" s="1"/>
  <c r="A262" i="16"/>
  <c r="B263" i="16"/>
  <c r="A61" i="10"/>
  <c r="AI60" i="10"/>
  <c r="R369" i="10"/>
  <c r="Z377" i="10"/>
  <c r="F357" i="10"/>
  <c r="AA378" i="10"/>
  <c r="AE382" i="10"/>
  <c r="AM390" i="10"/>
  <c r="AQ394" i="10"/>
  <c r="AF383" i="10"/>
  <c r="Q368" i="10"/>
  <c r="AD381" i="10"/>
  <c r="AL389" i="10"/>
  <c r="V373" i="10"/>
  <c r="J361" i="10"/>
  <c r="AH385" i="10"/>
  <c r="AT397" i="10"/>
  <c r="AI386" i="10"/>
  <c r="AU398" i="10"/>
  <c r="AU400" i="10" s="1"/>
  <c r="P367" i="10"/>
  <c r="AB379" i="10"/>
  <c r="AJ387" i="10"/>
  <c r="AC380" i="10"/>
  <c r="I360" i="10"/>
  <c r="AP393" i="10"/>
  <c r="D355" i="10"/>
  <c r="X375" i="10"/>
  <c r="E356" i="10"/>
  <c r="M364" i="10"/>
  <c r="AK388" i="10"/>
  <c r="AS396" i="10"/>
  <c r="N365" i="10"/>
  <c r="H359" i="10"/>
  <c r="U372" i="10"/>
  <c r="AO392" i="10"/>
  <c r="L363" i="10"/>
  <c r="AN391" i="10"/>
  <c r="AR395" i="10"/>
  <c r="Y376" i="10"/>
  <c r="AG384" i="10"/>
  <c r="T371" i="10"/>
  <c r="G358" i="10"/>
  <c r="S370" i="10"/>
  <c r="O366" i="10"/>
  <c r="C354" i="10"/>
  <c r="CA354" i="10" s="1"/>
  <c r="J59" i="10" s="1"/>
  <c r="K362" i="10"/>
  <c r="W374" i="10"/>
  <c r="D261" i="10"/>
  <c r="T277" i="10"/>
  <c r="AN297" i="10"/>
  <c r="L269" i="10"/>
  <c r="AD287" i="10"/>
  <c r="AE288" i="10"/>
  <c r="AJ293" i="10"/>
  <c r="E262" i="10"/>
  <c r="Z283" i="10"/>
  <c r="P273" i="10"/>
  <c r="X281" i="10"/>
  <c r="AP299" i="10"/>
  <c r="Q274" i="10"/>
  <c r="V279" i="10"/>
  <c r="AI292" i="10"/>
  <c r="AA284" i="10"/>
  <c r="AB285" i="10"/>
  <c r="M270" i="10"/>
  <c r="U278" i="10"/>
  <c r="AC286" i="10"/>
  <c r="AG290" i="10"/>
  <c r="AO298" i="10"/>
  <c r="AL295" i="10"/>
  <c r="I266" i="10"/>
  <c r="AU304" i="10"/>
  <c r="AU306" i="10" s="1"/>
  <c r="R275" i="10"/>
  <c r="H265" i="10"/>
  <c r="AT303" i="10"/>
  <c r="F263" i="10"/>
  <c r="AF289" i="10"/>
  <c r="J267" i="10"/>
  <c r="Y282" i="10"/>
  <c r="AR301" i="10"/>
  <c r="AK294" i="10"/>
  <c r="N271" i="10"/>
  <c r="AM296" i="10"/>
  <c r="AQ300" i="10"/>
  <c r="AH291" i="10"/>
  <c r="AS302" i="10"/>
  <c r="K268" i="10"/>
  <c r="W280" i="10"/>
  <c r="G264" i="10"/>
  <c r="S276" i="10"/>
  <c r="O272" i="10"/>
  <c r="C260" i="10"/>
  <c r="CA260" i="10" s="1"/>
  <c r="G59" i="10" s="1"/>
  <c r="H59" i="10" s="1"/>
  <c r="AH50" i="10"/>
  <c r="AG50" i="10"/>
  <c r="A355" i="10"/>
  <c r="B356" i="10"/>
  <c r="B262" i="10"/>
  <c r="A261" i="10"/>
  <c r="P51" i="10"/>
  <c r="AG47" i="10"/>
  <c r="AH47" i="10"/>
  <c r="K54" i="10"/>
  <c r="D55" i="10"/>
  <c r="I55" i="10" s="1"/>
  <c r="AE49" i="10"/>
  <c r="T49" i="10"/>
  <c r="M53" i="10"/>
  <c r="L53" i="10"/>
  <c r="O56" i="10"/>
  <c r="AN57" i="10"/>
  <c r="E58" i="10"/>
  <c r="X20" i="4"/>
  <c r="Y24" i="4" l="1"/>
  <c r="B24" i="4" s="1"/>
  <c r="Y21" i="4"/>
  <c r="B21" i="4" s="1"/>
  <c r="Y20" i="4"/>
  <c r="B20" i="4" s="1"/>
  <c r="E59" i="10"/>
  <c r="AL53" i="16"/>
  <c r="P53" i="16" s="1"/>
  <c r="Q53" i="16" s="1"/>
  <c r="R53" i="16" s="1"/>
  <c r="S53" i="16" s="1"/>
  <c r="E59" i="16"/>
  <c r="A263" i="16"/>
  <c r="B264" i="16"/>
  <c r="K55" i="16"/>
  <c r="D56" i="16"/>
  <c r="I56" i="16" s="1"/>
  <c r="H267" i="16"/>
  <c r="T279" i="16"/>
  <c r="R277" i="16"/>
  <c r="Z285" i="16"/>
  <c r="AL297" i="16"/>
  <c r="AP301" i="16"/>
  <c r="V281" i="16"/>
  <c r="N273" i="16"/>
  <c r="J269" i="16"/>
  <c r="AD289" i="16"/>
  <c r="AH293" i="16"/>
  <c r="AE290" i="16"/>
  <c r="AA286" i="16"/>
  <c r="AB287" i="16"/>
  <c r="D263" i="16"/>
  <c r="U280" i="16"/>
  <c r="Y284" i="16"/>
  <c r="AC288" i="16"/>
  <c r="AG292" i="16"/>
  <c r="L271" i="16"/>
  <c r="X283" i="16"/>
  <c r="AF291" i="16"/>
  <c r="AK296" i="16"/>
  <c r="AO300" i="16"/>
  <c r="I268" i="16"/>
  <c r="P275" i="16"/>
  <c r="AJ295" i="16"/>
  <c r="AR303" i="16"/>
  <c r="M272" i="16"/>
  <c r="AS304" i="16"/>
  <c r="AS306" i="16" s="1"/>
  <c r="F265" i="16"/>
  <c r="AM298" i="16"/>
  <c r="AQ302" i="16"/>
  <c r="E264" i="16"/>
  <c r="AN299" i="16"/>
  <c r="AI294" i="16"/>
  <c r="Q276" i="16"/>
  <c r="S278" i="16"/>
  <c r="W282" i="16"/>
  <c r="O274" i="16"/>
  <c r="G266" i="16"/>
  <c r="K270" i="16"/>
  <c r="C262" i="16"/>
  <c r="CA262" i="16" s="1"/>
  <c r="G61" i="16" s="1"/>
  <c r="H61" i="16" s="1"/>
  <c r="P52" i="16"/>
  <c r="Q52" i="16" s="1"/>
  <c r="L54" i="16"/>
  <c r="M54" i="16"/>
  <c r="A356" i="16"/>
  <c r="B357" i="16"/>
  <c r="S50" i="16"/>
  <c r="O57" i="16"/>
  <c r="AN58" i="16"/>
  <c r="E357" i="16"/>
  <c r="Q369" i="16"/>
  <c r="AC381" i="16"/>
  <c r="AS397" i="16"/>
  <c r="J362" i="16"/>
  <c r="AT398" i="16"/>
  <c r="AT400" i="16" s="1"/>
  <c r="U373" i="16"/>
  <c r="M365" i="16"/>
  <c r="Y377" i="16"/>
  <c r="AG385" i="16"/>
  <c r="AO393" i="16"/>
  <c r="N366" i="16"/>
  <c r="R370" i="16"/>
  <c r="Z378" i="16"/>
  <c r="AD382" i="16"/>
  <c r="AL390" i="16"/>
  <c r="AP394" i="16"/>
  <c r="I361" i="16"/>
  <c r="AK389" i="16"/>
  <c r="L364" i="16"/>
  <c r="AA379" i="16"/>
  <c r="AI387" i="16"/>
  <c r="D356" i="16"/>
  <c r="P368" i="16"/>
  <c r="AB380" i="16"/>
  <c r="V374" i="16"/>
  <c r="AH386" i="16"/>
  <c r="T372" i="16"/>
  <c r="X376" i="16"/>
  <c r="AF384" i="16"/>
  <c r="F358" i="16"/>
  <c r="AJ388" i="16"/>
  <c r="AE383" i="16"/>
  <c r="AM391" i="16"/>
  <c r="AQ395" i="16"/>
  <c r="H360" i="16"/>
  <c r="AN392" i="16"/>
  <c r="AR396" i="16"/>
  <c r="S371" i="16"/>
  <c r="C355" i="16"/>
  <c r="CA355" i="16" s="1"/>
  <c r="J60" i="16" s="1"/>
  <c r="W375" i="16"/>
  <c r="G359" i="16"/>
  <c r="K363" i="16"/>
  <c r="O367" i="16"/>
  <c r="AI61" i="16"/>
  <c r="A62" i="16"/>
  <c r="R51" i="16"/>
  <c r="S51" i="16" s="1"/>
  <c r="AL53" i="10"/>
  <c r="P53" i="10" s="1"/>
  <c r="Q53" i="10" s="1"/>
  <c r="O57" i="10"/>
  <c r="AN58" i="10"/>
  <c r="AG49" i="10"/>
  <c r="AH49" i="10"/>
  <c r="AK295" i="10"/>
  <c r="Q275" i="10"/>
  <c r="L270" i="10"/>
  <c r="T278" i="10"/>
  <c r="I267" i="10"/>
  <c r="D262" i="10"/>
  <c r="Y283" i="10"/>
  <c r="AE289" i="10"/>
  <c r="AI293" i="10"/>
  <c r="AB286" i="10"/>
  <c r="AR302" i="10"/>
  <c r="AG291" i="10"/>
  <c r="AO299" i="10"/>
  <c r="E263" i="10"/>
  <c r="M271" i="10"/>
  <c r="AL296" i="10"/>
  <c r="AP300" i="10"/>
  <c r="J268" i="10"/>
  <c r="AM297" i="10"/>
  <c r="F264" i="10"/>
  <c r="AS303" i="10"/>
  <c r="X282" i="10"/>
  <c r="AD288" i="10"/>
  <c r="AA285" i="10"/>
  <c r="N272" i="10"/>
  <c r="V280" i="10"/>
  <c r="AT304" i="10"/>
  <c r="AT306" i="10" s="1"/>
  <c r="U279" i="10"/>
  <c r="AN298" i="10"/>
  <c r="Z284" i="10"/>
  <c r="AC287" i="10"/>
  <c r="P274" i="10"/>
  <c r="AH292" i="10"/>
  <c r="H266" i="10"/>
  <c r="R276" i="10"/>
  <c r="AJ294" i="10"/>
  <c r="AF290" i="10"/>
  <c r="AQ301" i="10"/>
  <c r="O273" i="10"/>
  <c r="S277" i="10"/>
  <c r="K269" i="10"/>
  <c r="W281" i="10"/>
  <c r="G265" i="10"/>
  <c r="C261" i="10"/>
  <c r="CA261" i="10" s="1"/>
  <c r="G60" i="10" s="1"/>
  <c r="H60" i="10" s="1"/>
  <c r="R52" i="10"/>
  <c r="S52" i="10" s="1"/>
  <c r="D56" i="10"/>
  <c r="I56" i="10" s="1"/>
  <c r="K55" i="10"/>
  <c r="Q51" i="10"/>
  <c r="R51" i="10" s="1"/>
  <c r="B263" i="10"/>
  <c r="A262" i="10"/>
  <c r="J362" i="10"/>
  <c r="R370" i="10"/>
  <c r="N366" i="10"/>
  <c r="Z378" i="10"/>
  <c r="V374" i="10"/>
  <c r="AE383" i="10"/>
  <c r="AI387" i="10"/>
  <c r="D356" i="10"/>
  <c r="P368" i="10"/>
  <c r="AL390" i="10"/>
  <c r="AP394" i="10"/>
  <c r="AD382" i="10"/>
  <c r="AT398" i="10"/>
  <c r="AT400" i="10" s="1"/>
  <c r="AA379" i="10"/>
  <c r="AM391" i="10"/>
  <c r="AQ395" i="10"/>
  <c r="X376" i="10"/>
  <c r="AO393" i="10"/>
  <c r="E357" i="10"/>
  <c r="AH386" i="10"/>
  <c r="L364" i="10"/>
  <c r="AF384" i="10"/>
  <c r="Q369" i="10"/>
  <c r="U373" i="10"/>
  <c r="Y377" i="10"/>
  <c r="AN392" i="10"/>
  <c r="M365" i="10"/>
  <c r="F358" i="10"/>
  <c r="H360" i="10"/>
  <c r="T372" i="10"/>
  <c r="AB380" i="10"/>
  <c r="AR396" i="10"/>
  <c r="I361" i="10"/>
  <c r="AG385" i="10"/>
  <c r="AK389" i="10"/>
  <c r="AS397" i="10"/>
  <c r="AJ388" i="10"/>
  <c r="AC381" i="10"/>
  <c r="S371" i="10"/>
  <c r="O367" i="10"/>
  <c r="K363" i="10"/>
  <c r="W375" i="10"/>
  <c r="G359" i="10"/>
  <c r="C355" i="10"/>
  <c r="CA355" i="10" s="1"/>
  <c r="J60" i="10" s="1"/>
  <c r="M54" i="10"/>
  <c r="L54" i="10"/>
  <c r="A356" i="10"/>
  <c r="B357" i="10"/>
  <c r="AI61" i="10"/>
  <c r="A62" i="10"/>
  <c r="E60" i="10" l="1"/>
  <c r="Y25" i="4"/>
  <c r="B25" i="4" s="1"/>
  <c r="Y23" i="4"/>
  <c r="B23" i="4" s="1"/>
  <c r="AL54" i="10"/>
  <c r="P54" i="10" s="1"/>
  <c r="Q54" i="10" s="1"/>
  <c r="E60" i="16"/>
  <c r="R52" i="16"/>
  <c r="S52" i="16" s="1"/>
  <c r="AE53" i="16"/>
  <c r="T53" i="16"/>
  <c r="AE51" i="16"/>
  <c r="T51" i="16"/>
  <c r="S27" i="16"/>
  <c r="T50" i="16"/>
  <c r="AE50" i="16"/>
  <c r="AL54" i="16"/>
  <c r="B358" i="16"/>
  <c r="A357" i="16"/>
  <c r="K56" i="16"/>
  <c r="D57" i="16"/>
  <c r="I57" i="16" s="1"/>
  <c r="O58" i="16"/>
  <c r="AN59" i="16"/>
  <c r="N367" i="16"/>
  <c r="U374" i="16"/>
  <c r="AG386" i="16"/>
  <c r="AK390" i="16"/>
  <c r="R371" i="16"/>
  <c r="AD383" i="16"/>
  <c r="AC382" i="16"/>
  <c r="AO394" i="16"/>
  <c r="Z379" i="16"/>
  <c r="AH387" i="16"/>
  <c r="E358" i="16"/>
  <c r="Q370" i="16"/>
  <c r="I362" i="16"/>
  <c r="J363" i="16"/>
  <c r="V375" i="16"/>
  <c r="AL391" i="16"/>
  <c r="Y378" i="16"/>
  <c r="AS398" i="16"/>
  <c r="AS400" i="16" s="1"/>
  <c r="M366" i="16"/>
  <c r="AP395" i="16"/>
  <c r="AA380" i="16"/>
  <c r="H361" i="16"/>
  <c r="P369" i="16"/>
  <c r="X377" i="16"/>
  <c r="AF385" i="16"/>
  <c r="D357" i="16"/>
  <c r="AM392" i="16"/>
  <c r="AQ396" i="16"/>
  <c r="T373" i="16"/>
  <c r="AJ389" i="16"/>
  <c r="AR397" i="16"/>
  <c r="AE384" i="16"/>
  <c r="AB381" i="16"/>
  <c r="AN393" i="16"/>
  <c r="F359" i="16"/>
  <c r="AI388" i="16"/>
  <c r="L365" i="16"/>
  <c r="S372" i="16"/>
  <c r="C356" i="16"/>
  <c r="CA356" i="16" s="1"/>
  <c r="J61" i="16" s="1"/>
  <c r="W376" i="16"/>
  <c r="G360" i="16"/>
  <c r="K364" i="16"/>
  <c r="O368" i="16"/>
  <c r="L55" i="16"/>
  <c r="M55" i="16"/>
  <c r="B265" i="16"/>
  <c r="A264" i="16"/>
  <c r="AI62" i="16"/>
  <c r="A63" i="16"/>
  <c r="P276" i="16"/>
  <c r="E265" i="16"/>
  <c r="J270" i="16"/>
  <c r="D264" i="16"/>
  <c r="N274" i="16"/>
  <c r="AD290" i="16"/>
  <c r="F266" i="16"/>
  <c r="Y285" i="16"/>
  <c r="AH294" i="16"/>
  <c r="AP302" i="16"/>
  <c r="R278" i="16"/>
  <c r="Z286" i="16"/>
  <c r="AL298" i="16"/>
  <c r="V282" i="16"/>
  <c r="AA287" i="16"/>
  <c r="AE291" i="16"/>
  <c r="T280" i="16"/>
  <c r="M273" i="16"/>
  <c r="I269" i="16"/>
  <c r="AN300" i="16"/>
  <c r="AR304" i="16"/>
  <c r="AR306" i="16" s="1"/>
  <c r="AG293" i="16"/>
  <c r="AO301" i="16"/>
  <c r="Q277" i="16"/>
  <c r="L272" i="16"/>
  <c r="AF292" i="16"/>
  <c r="H268" i="16"/>
  <c r="U281" i="16"/>
  <c r="X284" i="16"/>
  <c r="AI295" i="16"/>
  <c r="AM299" i="16"/>
  <c r="AQ303" i="16"/>
  <c r="AB288" i="16"/>
  <c r="AJ296" i="16"/>
  <c r="AC289" i="16"/>
  <c r="AK297" i="16"/>
  <c r="K271" i="16"/>
  <c r="O275" i="16"/>
  <c r="W283" i="16"/>
  <c r="C263" i="16"/>
  <c r="CA263" i="16" s="1"/>
  <c r="G62" i="16" s="1"/>
  <c r="H62" i="16" s="1"/>
  <c r="S279" i="16"/>
  <c r="G267" i="16"/>
  <c r="R53" i="10"/>
  <c r="S53" i="10" s="1"/>
  <c r="T53" i="10" s="1"/>
  <c r="AE52" i="10"/>
  <c r="T52" i="10"/>
  <c r="AQ396" i="10"/>
  <c r="L365" i="10"/>
  <c r="R371" i="10"/>
  <c r="AD383" i="10"/>
  <c r="V375" i="10"/>
  <c r="AA380" i="10"/>
  <c r="AM392" i="10"/>
  <c r="J363" i="10"/>
  <c r="AP395" i="10"/>
  <c r="H361" i="10"/>
  <c r="N367" i="10"/>
  <c r="Z379" i="10"/>
  <c r="F359" i="10"/>
  <c r="AE384" i="10"/>
  <c r="AI388" i="10"/>
  <c r="D357" i="10"/>
  <c r="P369" i="10"/>
  <c r="Q370" i="10"/>
  <c r="Y378" i="10"/>
  <c r="X377" i="10"/>
  <c r="AH387" i="10"/>
  <c r="AJ389" i="10"/>
  <c r="AR397" i="10"/>
  <c r="E358" i="10"/>
  <c r="AS398" i="10"/>
  <c r="AS400" i="10" s="1"/>
  <c r="AL391" i="10"/>
  <c r="T373" i="10"/>
  <c r="AB381" i="10"/>
  <c r="AC382" i="10"/>
  <c r="AF385" i="10"/>
  <c r="AN393" i="10"/>
  <c r="I362" i="10"/>
  <c r="M366" i="10"/>
  <c r="U374" i="10"/>
  <c r="AK390" i="10"/>
  <c r="AO394" i="10"/>
  <c r="AG386" i="10"/>
  <c r="O368" i="10"/>
  <c r="W376" i="10"/>
  <c r="C356" i="10"/>
  <c r="CA356" i="10" s="1"/>
  <c r="J61" i="10" s="1"/>
  <c r="G360" i="10"/>
  <c r="S372" i="10"/>
  <c r="K364" i="10"/>
  <c r="S51" i="10"/>
  <c r="L55" i="10"/>
  <c r="M55" i="10"/>
  <c r="O58" i="10"/>
  <c r="AN59" i="10"/>
  <c r="V281" i="10"/>
  <c r="E264" i="10"/>
  <c r="AG292" i="10"/>
  <c r="N273" i="10"/>
  <c r="M272" i="10"/>
  <c r="U280" i="10"/>
  <c r="F265" i="10"/>
  <c r="AR303" i="10"/>
  <c r="AA286" i="10"/>
  <c r="AM298" i="10"/>
  <c r="AB287" i="10"/>
  <c r="AN299" i="10"/>
  <c r="D263" i="10"/>
  <c r="AS304" i="10"/>
  <c r="AS306" i="10" s="1"/>
  <c r="X283" i="10"/>
  <c r="T279" i="10"/>
  <c r="Z285" i="10"/>
  <c r="AC288" i="10"/>
  <c r="I268" i="10"/>
  <c r="AD289" i="10"/>
  <c r="AL297" i="10"/>
  <c r="AQ302" i="10"/>
  <c r="AF291" i="10"/>
  <c r="AJ295" i="10"/>
  <c r="AH293" i="10"/>
  <c r="AP301" i="10"/>
  <c r="H267" i="10"/>
  <c r="AI294" i="10"/>
  <c r="AO300" i="10"/>
  <c r="J269" i="10"/>
  <c r="P275" i="10"/>
  <c r="AE290" i="10"/>
  <c r="R277" i="10"/>
  <c r="Y284" i="10"/>
  <c r="L271" i="10"/>
  <c r="AK296" i="10"/>
  <c r="Q276" i="10"/>
  <c r="K270" i="10"/>
  <c r="W282" i="10"/>
  <c r="G266" i="10"/>
  <c r="C262" i="10"/>
  <c r="CA262" i="10" s="1"/>
  <c r="G61" i="10" s="1"/>
  <c r="H61" i="10" s="1"/>
  <c r="O274" i="10"/>
  <c r="S278" i="10"/>
  <c r="D57" i="10"/>
  <c r="I57" i="10" s="1"/>
  <c r="K56" i="10"/>
  <c r="A63" i="10"/>
  <c r="AI62" i="10"/>
  <c r="B358" i="10"/>
  <c r="A357" i="10"/>
  <c r="A263" i="10"/>
  <c r="B264" i="10"/>
  <c r="E61" i="16" l="1"/>
  <c r="AL55" i="10"/>
  <c r="P55" i="10" s="1"/>
  <c r="Q55" i="10" s="1"/>
  <c r="R55" i="10" s="1"/>
  <c r="AE53" i="10"/>
  <c r="T52" i="16"/>
  <c r="AE52" i="16"/>
  <c r="AH50" i="16"/>
  <c r="AG50" i="16"/>
  <c r="AH51" i="16"/>
  <c r="AG51" i="16"/>
  <c r="AL55" i="16"/>
  <c r="O59" i="16"/>
  <c r="AN60" i="16"/>
  <c r="N368" i="16"/>
  <c r="AH388" i="16"/>
  <c r="AL392" i="16"/>
  <c r="AP396" i="16"/>
  <c r="E359" i="16"/>
  <c r="I363" i="16"/>
  <c r="Y379" i="16"/>
  <c r="AC383" i="16"/>
  <c r="AK391" i="16"/>
  <c r="J364" i="16"/>
  <c r="V376" i="16"/>
  <c r="U375" i="16"/>
  <c r="M367" i="16"/>
  <c r="AO395" i="16"/>
  <c r="Z380" i="16"/>
  <c r="Q371" i="16"/>
  <c r="AG387" i="16"/>
  <c r="R372" i="16"/>
  <c r="AD384" i="16"/>
  <c r="AE385" i="16"/>
  <c r="AQ397" i="16"/>
  <c r="T374" i="16"/>
  <c r="AN394" i="16"/>
  <c r="AR398" i="16"/>
  <c r="AR400" i="16" s="1"/>
  <c r="AB382" i="16"/>
  <c r="AJ390" i="16"/>
  <c r="D358" i="16"/>
  <c r="F360" i="16"/>
  <c r="AI389" i="16"/>
  <c r="X378" i="16"/>
  <c r="AA381" i="16"/>
  <c r="AM393" i="16"/>
  <c r="H362" i="16"/>
  <c r="L366" i="16"/>
  <c r="P370" i="16"/>
  <c r="AF386" i="16"/>
  <c r="W377" i="16"/>
  <c r="S373" i="16"/>
  <c r="C357" i="16"/>
  <c r="CA357" i="16" s="1"/>
  <c r="J62" i="16" s="1"/>
  <c r="O369" i="16"/>
  <c r="K365" i="16"/>
  <c r="G361" i="16"/>
  <c r="E266" i="16"/>
  <c r="R279" i="16"/>
  <c r="J271" i="16"/>
  <c r="Z287" i="16"/>
  <c r="AL299" i="16"/>
  <c r="V283" i="16"/>
  <c r="AA288" i="16"/>
  <c r="AE292" i="16"/>
  <c r="AI296" i="16"/>
  <c r="N275" i="16"/>
  <c r="AD291" i="16"/>
  <c r="AP303" i="16"/>
  <c r="AH295" i="16"/>
  <c r="AQ304" i="16"/>
  <c r="AQ306" i="16" s="1"/>
  <c r="H269" i="16"/>
  <c r="P277" i="16"/>
  <c r="AG294" i="16"/>
  <c r="AK298" i="16"/>
  <c r="AO302" i="16"/>
  <c r="F267" i="16"/>
  <c r="AM300" i="16"/>
  <c r="T281" i="16"/>
  <c r="AF293" i="16"/>
  <c r="AN301" i="16"/>
  <c r="Q278" i="16"/>
  <c r="U282" i="16"/>
  <c r="D265" i="16"/>
  <c r="AJ297" i="16"/>
  <c r="AC290" i="16"/>
  <c r="I270" i="16"/>
  <c r="Y286" i="16"/>
  <c r="L273" i="16"/>
  <c r="X285" i="16"/>
  <c r="AB289" i="16"/>
  <c r="M274" i="16"/>
  <c r="S280" i="16"/>
  <c r="C264" i="16"/>
  <c r="CA264" i="16" s="1"/>
  <c r="G63" i="16" s="1"/>
  <c r="H63" i="16" s="1"/>
  <c r="O276" i="16"/>
  <c r="K272" i="16"/>
  <c r="W284" i="16"/>
  <c r="G268" i="16"/>
  <c r="K57" i="16"/>
  <c r="D58" i="16"/>
  <c r="I58" i="16" s="1"/>
  <c r="A358" i="16"/>
  <c r="B359" i="16"/>
  <c r="AI63" i="16"/>
  <c r="A64" i="16"/>
  <c r="B266" i="16"/>
  <c r="A265" i="16"/>
  <c r="M56" i="16"/>
  <c r="L56" i="16"/>
  <c r="P54" i="16"/>
  <c r="AG53" i="16"/>
  <c r="AH53" i="16"/>
  <c r="AH52" i="10"/>
  <c r="AG52" i="10"/>
  <c r="D58" i="10"/>
  <c r="I58" i="10" s="1"/>
  <c r="K57" i="10"/>
  <c r="R54" i="10"/>
  <c r="S54" i="10" s="1"/>
  <c r="AG53" i="10"/>
  <c r="AH53" i="10"/>
  <c r="E359" i="10"/>
  <c r="R372" i="10"/>
  <c r="AD384" i="10"/>
  <c r="AH388" i="10"/>
  <c r="AM393" i="10"/>
  <c r="M367" i="10"/>
  <c r="T374" i="10"/>
  <c r="AN394" i="10"/>
  <c r="J364" i="10"/>
  <c r="AP396" i="10"/>
  <c r="V376" i="10"/>
  <c r="AI389" i="10"/>
  <c r="N368" i="10"/>
  <c r="Z380" i="10"/>
  <c r="AL392" i="10"/>
  <c r="F360" i="10"/>
  <c r="AQ397" i="10"/>
  <c r="P370" i="10"/>
  <c r="AJ390" i="10"/>
  <c r="U375" i="10"/>
  <c r="AK391" i="10"/>
  <c r="AO395" i="10"/>
  <c r="L366" i="10"/>
  <c r="AG387" i="10"/>
  <c r="I363" i="10"/>
  <c r="Y379" i="10"/>
  <c r="AC383" i="10"/>
  <c r="AE385" i="10"/>
  <c r="H362" i="10"/>
  <c r="AB382" i="10"/>
  <c r="AF386" i="10"/>
  <c r="D358" i="10"/>
  <c r="Q371" i="10"/>
  <c r="X378" i="10"/>
  <c r="AR398" i="10"/>
  <c r="AR400" i="10" s="1"/>
  <c r="AA381" i="10"/>
  <c r="S373" i="10"/>
  <c r="O369" i="10"/>
  <c r="C357" i="10"/>
  <c r="CA357" i="10" s="1"/>
  <c r="J62" i="10" s="1"/>
  <c r="G361" i="10"/>
  <c r="K365" i="10"/>
  <c r="W377" i="10"/>
  <c r="F266" i="10"/>
  <c r="N274" i="10"/>
  <c r="V282" i="10"/>
  <c r="AA287" i="10"/>
  <c r="AI295" i="10"/>
  <c r="AJ296" i="10"/>
  <c r="H268" i="10"/>
  <c r="AO301" i="10"/>
  <c r="AD290" i="10"/>
  <c r="AL298" i="10"/>
  <c r="M273" i="10"/>
  <c r="T280" i="10"/>
  <c r="AH294" i="10"/>
  <c r="AQ303" i="10"/>
  <c r="AR304" i="10"/>
  <c r="AR306" i="10" s="1"/>
  <c r="P276" i="10"/>
  <c r="Q277" i="10"/>
  <c r="X284" i="10"/>
  <c r="J270" i="10"/>
  <c r="AP302" i="10"/>
  <c r="L272" i="10"/>
  <c r="U281" i="10"/>
  <c r="AF292" i="10"/>
  <c r="AN300" i="10"/>
  <c r="I269" i="10"/>
  <c r="Y285" i="10"/>
  <c r="AG293" i="10"/>
  <c r="R278" i="10"/>
  <c r="D264" i="10"/>
  <c r="Z286" i="10"/>
  <c r="AB288" i="10"/>
  <c r="AM299" i="10"/>
  <c r="AE291" i="10"/>
  <c r="AC289" i="10"/>
  <c r="E265" i="10"/>
  <c r="AK297" i="10"/>
  <c r="K271" i="10"/>
  <c r="O275" i="10"/>
  <c r="S279" i="10"/>
  <c r="W283" i="10"/>
  <c r="C263" i="10"/>
  <c r="CA263" i="10" s="1"/>
  <c r="G62" i="10" s="1"/>
  <c r="H62" i="10" s="1"/>
  <c r="G267" i="10"/>
  <c r="L56" i="10"/>
  <c r="M56" i="10"/>
  <c r="A264" i="10"/>
  <c r="B265" i="10"/>
  <c r="B359" i="10"/>
  <c r="A358" i="10"/>
  <c r="AI63" i="10"/>
  <c r="A64" i="10"/>
  <c r="O59" i="10"/>
  <c r="AN60" i="10"/>
  <c r="AE51" i="10"/>
  <c r="T51" i="10"/>
  <c r="S27" i="10"/>
  <c r="E61" i="10"/>
  <c r="AL56" i="16" l="1"/>
  <c r="P56" i="16" s="1"/>
  <c r="Q56" i="16" s="1"/>
  <c r="AH296" i="16"/>
  <c r="AL300" i="16"/>
  <c r="V284" i="16"/>
  <c r="AI297" i="16"/>
  <c r="AD292" i="16"/>
  <c r="N276" i="16"/>
  <c r="F268" i="16"/>
  <c r="Z288" i="16"/>
  <c r="R280" i="16"/>
  <c r="J272" i="16"/>
  <c r="AP304" i="16"/>
  <c r="AP306" i="16" s="1"/>
  <c r="AA289" i="16"/>
  <c r="AE293" i="16"/>
  <c r="E267" i="16"/>
  <c r="T282" i="16"/>
  <c r="AF294" i="16"/>
  <c r="AN302" i="16"/>
  <c r="AK299" i="16"/>
  <c r="AM301" i="16"/>
  <c r="AJ298" i="16"/>
  <c r="M275" i="16"/>
  <c r="L274" i="16"/>
  <c r="X286" i="16"/>
  <c r="AB290" i="16"/>
  <c r="I271" i="16"/>
  <c r="Q279" i="16"/>
  <c r="Y287" i="16"/>
  <c r="D266" i="16"/>
  <c r="H270" i="16"/>
  <c r="P278" i="16"/>
  <c r="U283" i="16"/>
  <c r="AC291" i="16"/>
  <c r="AG295" i="16"/>
  <c r="AO303" i="16"/>
  <c r="K273" i="16"/>
  <c r="S281" i="16"/>
  <c r="W285" i="16"/>
  <c r="O277" i="16"/>
  <c r="G269" i="16"/>
  <c r="C265" i="16"/>
  <c r="CA265" i="16" s="1"/>
  <c r="G64" i="16" s="1"/>
  <c r="H64" i="16" s="1"/>
  <c r="I364" i="16"/>
  <c r="Y380" i="16"/>
  <c r="AC384" i="16"/>
  <c r="AG388" i="16"/>
  <c r="N369" i="16"/>
  <c r="R373" i="16"/>
  <c r="E360" i="16"/>
  <c r="U376" i="16"/>
  <c r="Q372" i="16"/>
  <c r="M368" i="16"/>
  <c r="AK392" i="16"/>
  <c r="Z381" i="16"/>
  <c r="AD385" i="16"/>
  <c r="AH389" i="16"/>
  <c r="AL393" i="16"/>
  <c r="F361" i="16"/>
  <c r="V377" i="16"/>
  <c r="AO396" i="16"/>
  <c r="J365" i="16"/>
  <c r="AP397" i="16"/>
  <c r="AE386" i="16"/>
  <c r="D359" i="16"/>
  <c r="AB383" i="16"/>
  <c r="H363" i="16"/>
  <c r="AI390" i="16"/>
  <c r="X379" i="16"/>
  <c r="AF387" i="16"/>
  <c r="AN395" i="16"/>
  <c r="AM394" i="16"/>
  <c r="AQ398" i="16"/>
  <c r="AQ400" i="16" s="1"/>
  <c r="P371" i="16"/>
  <c r="T375" i="16"/>
  <c r="AJ391" i="16"/>
  <c r="AA382" i="16"/>
  <c r="L367" i="16"/>
  <c r="S374" i="16"/>
  <c r="G362" i="16"/>
  <c r="K366" i="16"/>
  <c r="W378" i="16"/>
  <c r="C358" i="16"/>
  <c r="CA358" i="16" s="1"/>
  <c r="J63" i="16" s="1"/>
  <c r="O370" i="16"/>
  <c r="AH52" i="16"/>
  <c r="AG52" i="16"/>
  <c r="B267" i="16"/>
  <c r="A266" i="16"/>
  <c r="K58" i="16"/>
  <c r="D59" i="16"/>
  <c r="I59" i="16" s="1"/>
  <c r="O60" i="16"/>
  <c r="AN61" i="16"/>
  <c r="L57" i="16"/>
  <c r="M57" i="16"/>
  <c r="Q54" i="16"/>
  <c r="R54" i="16" s="1"/>
  <c r="AI64" i="16"/>
  <c r="A65" i="16"/>
  <c r="B360" i="16"/>
  <c r="A359" i="16"/>
  <c r="P55" i="16"/>
  <c r="E62" i="16"/>
  <c r="S55" i="10"/>
  <c r="T55" i="10" s="1"/>
  <c r="T54" i="10"/>
  <c r="AE54" i="10"/>
  <c r="A265" i="10"/>
  <c r="B266" i="10"/>
  <c r="K58" i="10"/>
  <c r="D59" i="10"/>
  <c r="I59" i="10" s="1"/>
  <c r="E62" i="10"/>
  <c r="H269" i="10"/>
  <c r="P277" i="10"/>
  <c r="AM300" i="10"/>
  <c r="AQ304" i="10"/>
  <c r="AQ306" i="10" s="1"/>
  <c r="I270" i="10"/>
  <c r="Q278" i="10"/>
  <c r="AB289" i="10"/>
  <c r="AN301" i="10"/>
  <c r="AD291" i="10"/>
  <c r="AL299" i="10"/>
  <c r="E266" i="10"/>
  <c r="AJ297" i="10"/>
  <c r="AF293" i="10"/>
  <c r="N275" i="10"/>
  <c r="Y286" i="10"/>
  <c r="AC290" i="10"/>
  <c r="AG294" i="10"/>
  <c r="D265" i="10"/>
  <c r="F267" i="10"/>
  <c r="AK298" i="10"/>
  <c r="AH295" i="10"/>
  <c r="J271" i="10"/>
  <c r="U282" i="10"/>
  <c r="AO302" i="10"/>
  <c r="AI296" i="10"/>
  <c r="X285" i="10"/>
  <c r="L273" i="10"/>
  <c r="Z287" i="10"/>
  <c r="AA288" i="10"/>
  <c r="AP303" i="10"/>
  <c r="M274" i="10"/>
  <c r="AE292" i="10"/>
  <c r="V283" i="10"/>
  <c r="T281" i="10"/>
  <c r="R279" i="10"/>
  <c r="K272" i="10"/>
  <c r="W284" i="10"/>
  <c r="G268" i="10"/>
  <c r="C264" i="10"/>
  <c r="CA264" i="10" s="1"/>
  <c r="G63" i="10" s="1"/>
  <c r="H63" i="10" s="1"/>
  <c r="O276" i="10"/>
  <c r="S280" i="10"/>
  <c r="A65" i="10"/>
  <c r="AI64" i="10"/>
  <c r="AL393" i="10"/>
  <c r="AI390" i="10"/>
  <c r="AD385" i="10"/>
  <c r="AA382" i="10"/>
  <c r="AQ398" i="10"/>
  <c r="AQ400" i="10" s="1"/>
  <c r="R373" i="10"/>
  <c r="AH389" i="10"/>
  <c r="F361" i="10"/>
  <c r="AE386" i="10"/>
  <c r="D359" i="10"/>
  <c r="AP397" i="10"/>
  <c r="V377" i="10"/>
  <c r="AM394" i="10"/>
  <c r="M368" i="10"/>
  <c r="T375" i="10"/>
  <c r="AF387" i="10"/>
  <c r="AN395" i="10"/>
  <c r="AC384" i="10"/>
  <c r="AG388" i="10"/>
  <c r="Z381" i="10"/>
  <c r="AB383" i="10"/>
  <c r="J365" i="10"/>
  <c r="H363" i="10"/>
  <c r="L367" i="10"/>
  <c r="Q372" i="10"/>
  <c r="AO396" i="10"/>
  <c r="E360" i="10"/>
  <c r="N369" i="10"/>
  <c r="P371" i="10"/>
  <c r="X379" i="10"/>
  <c r="AJ391" i="10"/>
  <c r="I364" i="10"/>
  <c r="U376" i="10"/>
  <c r="Y380" i="10"/>
  <c r="AK392" i="10"/>
  <c r="G362" i="10"/>
  <c r="O370" i="10"/>
  <c r="C358" i="10"/>
  <c r="CA358" i="10" s="1"/>
  <c r="J63" i="10" s="1"/>
  <c r="K366" i="10"/>
  <c r="S374" i="10"/>
  <c r="W378" i="10"/>
  <c r="O60" i="10"/>
  <c r="AN61" i="10"/>
  <c r="AG51" i="10"/>
  <c r="AH51" i="10"/>
  <c r="B360" i="10"/>
  <c r="A359" i="10"/>
  <c r="AL56" i="10"/>
  <c r="M57" i="10"/>
  <c r="L57" i="10"/>
  <c r="E63" i="16" l="1"/>
  <c r="AE55" i="10"/>
  <c r="AG55" i="10" s="1"/>
  <c r="Q55" i="16"/>
  <c r="R55" i="16" s="1"/>
  <c r="S55" i="16" s="1"/>
  <c r="AL57" i="16"/>
  <c r="P57" i="16" s="1"/>
  <c r="Q57" i="16" s="1"/>
  <c r="R56" i="16"/>
  <c r="S56" i="16" s="1"/>
  <c r="AI65" i="16"/>
  <c r="A66" i="16"/>
  <c r="L58" i="16"/>
  <c r="M58" i="16"/>
  <c r="H364" i="16"/>
  <c r="M369" i="16"/>
  <c r="AC385" i="16"/>
  <c r="V378" i="16"/>
  <c r="E361" i="16"/>
  <c r="Q373" i="16"/>
  <c r="I365" i="16"/>
  <c r="J366" i="16"/>
  <c r="Z382" i="16"/>
  <c r="AP398" i="16"/>
  <c r="AP400" i="16" s="1"/>
  <c r="AG389" i="16"/>
  <c r="AK393" i="16"/>
  <c r="AD386" i="16"/>
  <c r="AH390" i="16"/>
  <c r="AL394" i="16"/>
  <c r="U377" i="16"/>
  <c r="Y381" i="16"/>
  <c r="AO397" i="16"/>
  <c r="F362" i="16"/>
  <c r="N370" i="16"/>
  <c r="R374" i="16"/>
  <c r="X380" i="16"/>
  <c r="AF388" i="16"/>
  <c r="AJ392" i="16"/>
  <c r="AA383" i="16"/>
  <c r="P372" i="16"/>
  <c r="T376" i="16"/>
  <c r="AE387" i="16"/>
  <c r="AI391" i="16"/>
  <c r="AM395" i="16"/>
  <c r="L368" i="16"/>
  <c r="D360" i="16"/>
  <c r="AB384" i="16"/>
  <c r="AN396" i="16"/>
  <c r="S375" i="16"/>
  <c r="O371" i="16"/>
  <c r="K367" i="16"/>
  <c r="W379" i="16"/>
  <c r="C359" i="16"/>
  <c r="CA359" i="16" s="1"/>
  <c r="J64" i="16" s="1"/>
  <c r="E64" i="16" s="1"/>
  <c r="G363" i="16"/>
  <c r="O61" i="16"/>
  <c r="AN62" i="16"/>
  <c r="D267" i="16"/>
  <c r="N277" i="16"/>
  <c r="AA290" i="16"/>
  <c r="AL301" i="16"/>
  <c r="F269" i="16"/>
  <c r="R281" i="16"/>
  <c r="Z289" i="16"/>
  <c r="AD293" i="16"/>
  <c r="AB291" i="16"/>
  <c r="J273" i="16"/>
  <c r="AH297" i="16"/>
  <c r="AI298" i="16"/>
  <c r="AN303" i="16"/>
  <c r="Q280" i="16"/>
  <c r="AO304" i="16"/>
  <c r="AO306" i="16" s="1"/>
  <c r="E268" i="16"/>
  <c r="AE294" i="16"/>
  <c r="AM302" i="16"/>
  <c r="L275" i="16"/>
  <c r="X287" i="16"/>
  <c r="AF295" i="16"/>
  <c r="M276" i="16"/>
  <c r="Y288" i="16"/>
  <c r="AK300" i="16"/>
  <c r="V285" i="16"/>
  <c r="AJ299" i="16"/>
  <c r="I272" i="16"/>
  <c r="U284" i="16"/>
  <c r="P279" i="16"/>
  <c r="H271" i="16"/>
  <c r="T283" i="16"/>
  <c r="AC292" i="16"/>
  <c r="AG296" i="16"/>
  <c r="S282" i="16"/>
  <c r="W286" i="16"/>
  <c r="O278" i="16"/>
  <c r="G270" i="16"/>
  <c r="C266" i="16"/>
  <c r="CA266" i="16" s="1"/>
  <c r="G65" i="16" s="1"/>
  <c r="H65" i="16" s="1"/>
  <c r="K274" i="16"/>
  <c r="A360" i="16"/>
  <c r="B361" i="16"/>
  <c r="A267" i="16"/>
  <c r="B268" i="16"/>
  <c r="K59" i="16"/>
  <c r="D60" i="16"/>
  <c r="I60" i="16" s="1"/>
  <c r="S54" i="16"/>
  <c r="AH54" i="10"/>
  <c r="AG54" i="10"/>
  <c r="P56" i="10"/>
  <c r="AI65" i="10"/>
  <c r="A66" i="10"/>
  <c r="L58" i="10"/>
  <c r="M58" i="10"/>
  <c r="AP398" i="10"/>
  <c r="AP400" i="10" s="1"/>
  <c r="AE387" i="10"/>
  <c r="AF388" i="10"/>
  <c r="AJ392" i="10"/>
  <c r="J366" i="10"/>
  <c r="Z382" i="10"/>
  <c r="AL394" i="10"/>
  <c r="AI391" i="10"/>
  <c r="N370" i="10"/>
  <c r="V378" i="10"/>
  <c r="R374" i="10"/>
  <c r="AD386" i="10"/>
  <c r="H364" i="10"/>
  <c r="L368" i="10"/>
  <c r="AN396" i="10"/>
  <c r="E361" i="10"/>
  <c r="U377" i="10"/>
  <c r="AK393" i="10"/>
  <c r="AO397" i="10"/>
  <c r="F362" i="10"/>
  <c r="D360" i="10"/>
  <c r="P372" i="10"/>
  <c r="AB384" i="10"/>
  <c r="I365" i="10"/>
  <c r="M369" i="10"/>
  <c r="AH390" i="10"/>
  <c r="T376" i="10"/>
  <c r="AA383" i="10"/>
  <c r="X380" i="10"/>
  <c r="AC385" i="10"/>
  <c r="AG389" i="10"/>
  <c r="AM395" i="10"/>
  <c r="Q373" i="10"/>
  <c r="Y381" i="10"/>
  <c r="O371" i="10"/>
  <c r="W379" i="10"/>
  <c r="C359" i="10"/>
  <c r="CA359" i="10" s="1"/>
  <c r="J64" i="10" s="1"/>
  <c r="G363" i="10"/>
  <c r="S375" i="10"/>
  <c r="K367" i="10"/>
  <c r="O61" i="10"/>
  <c r="AN62" i="10"/>
  <c r="A266" i="10"/>
  <c r="B267" i="10"/>
  <c r="D60" i="10"/>
  <c r="I60" i="10" s="1"/>
  <c r="K59" i="10"/>
  <c r="AL57" i="10"/>
  <c r="B361" i="10"/>
  <c r="A360" i="10"/>
  <c r="E63" i="10"/>
  <c r="U283" i="10"/>
  <c r="M275" i="10"/>
  <c r="H270" i="10"/>
  <c r="P278" i="10"/>
  <c r="E267" i="10"/>
  <c r="AF294" i="10"/>
  <c r="AJ298" i="10"/>
  <c r="AC291" i="10"/>
  <c r="T282" i="10"/>
  <c r="Z288" i="10"/>
  <c r="AD292" i="10"/>
  <c r="AA289" i="10"/>
  <c r="AI297" i="10"/>
  <c r="AM301" i="10"/>
  <c r="J272" i="10"/>
  <c r="R280" i="10"/>
  <c r="Q279" i="10"/>
  <c r="AB290" i="10"/>
  <c r="AK299" i="10"/>
  <c r="AL300" i="10"/>
  <c r="V284" i="10"/>
  <c r="AE293" i="10"/>
  <c r="X286" i="10"/>
  <c r="AN302" i="10"/>
  <c r="Y287" i="10"/>
  <c r="AO303" i="10"/>
  <c r="D266" i="10"/>
  <c r="L274" i="10"/>
  <c r="AH296" i="10"/>
  <c r="N276" i="10"/>
  <c r="I271" i="10"/>
  <c r="AP304" i="10"/>
  <c r="AP306" i="10" s="1"/>
  <c r="F268" i="10"/>
  <c r="AG295" i="10"/>
  <c r="G269" i="10"/>
  <c r="S281" i="10"/>
  <c r="K273" i="10"/>
  <c r="O277" i="10"/>
  <c r="W285" i="10"/>
  <c r="C265" i="10"/>
  <c r="CA265" i="10" s="1"/>
  <c r="G64" i="10" s="1"/>
  <c r="H64" i="10" s="1"/>
  <c r="AH55" i="10" l="1"/>
  <c r="AL58" i="16"/>
  <c r="P58" i="16" s="1"/>
  <c r="T56" i="16"/>
  <c r="AE56" i="16"/>
  <c r="M59" i="16"/>
  <c r="L59" i="16"/>
  <c r="U378" i="16"/>
  <c r="Y382" i="16"/>
  <c r="AG390" i="16"/>
  <c r="V379" i="16"/>
  <c r="Z383" i="16"/>
  <c r="AD387" i="16"/>
  <c r="AH391" i="16"/>
  <c r="AL395" i="16"/>
  <c r="E362" i="16"/>
  <c r="Q374" i="16"/>
  <c r="AK394" i="16"/>
  <c r="AO398" i="16"/>
  <c r="AO400" i="16" s="1"/>
  <c r="F363" i="16"/>
  <c r="N371" i="16"/>
  <c r="R375" i="16"/>
  <c r="M370" i="16"/>
  <c r="I366" i="16"/>
  <c r="AC386" i="16"/>
  <c r="AA384" i="16"/>
  <c r="AI392" i="16"/>
  <c r="AM396" i="16"/>
  <c r="P373" i="16"/>
  <c r="AB385" i="16"/>
  <c r="AE388" i="16"/>
  <c r="D361" i="16"/>
  <c r="AF389" i="16"/>
  <c r="AN397" i="16"/>
  <c r="H365" i="16"/>
  <c r="L369" i="16"/>
  <c r="AJ393" i="16"/>
  <c r="T377" i="16"/>
  <c r="X381" i="16"/>
  <c r="J367" i="16"/>
  <c r="W380" i="16"/>
  <c r="S376" i="16"/>
  <c r="K368" i="16"/>
  <c r="C360" i="16"/>
  <c r="CA360" i="16" s="1"/>
  <c r="J65" i="16" s="1"/>
  <c r="G364" i="16"/>
  <c r="O372" i="16"/>
  <c r="A268" i="16"/>
  <c r="B269" i="16"/>
  <c r="AE55" i="16"/>
  <c r="T55" i="16"/>
  <c r="O62" i="16"/>
  <c r="AN63" i="16"/>
  <c r="R57" i="16"/>
  <c r="S57" i="16" s="1"/>
  <c r="T54" i="16"/>
  <c r="AE54" i="16"/>
  <c r="M277" i="16"/>
  <c r="F270" i="16"/>
  <c r="V286" i="16"/>
  <c r="R282" i="16"/>
  <c r="Z290" i="16"/>
  <c r="AD294" i="16"/>
  <c r="J274" i="16"/>
  <c r="AH298" i="16"/>
  <c r="N278" i="16"/>
  <c r="AL302" i="16"/>
  <c r="AA291" i="16"/>
  <c r="AE295" i="16"/>
  <c r="AI299" i="16"/>
  <c r="AM303" i="16"/>
  <c r="U285" i="16"/>
  <c r="AF296" i="16"/>
  <c r="X288" i="16"/>
  <c r="H272" i="16"/>
  <c r="P280" i="16"/>
  <c r="AJ300" i="16"/>
  <c r="D268" i="16"/>
  <c r="Q281" i="16"/>
  <c r="AK301" i="16"/>
  <c r="E269" i="16"/>
  <c r="L276" i="16"/>
  <c r="Y289" i="16"/>
  <c r="AG297" i="16"/>
  <c r="AB292" i="16"/>
  <c r="AN304" i="16"/>
  <c r="AN306" i="16" s="1"/>
  <c r="T284" i="16"/>
  <c r="I273" i="16"/>
  <c r="AC293" i="16"/>
  <c r="G271" i="16"/>
  <c r="K275" i="16"/>
  <c r="W287" i="16"/>
  <c r="S283" i="16"/>
  <c r="C267" i="16"/>
  <c r="CA267" i="16" s="1"/>
  <c r="G66" i="16" s="1"/>
  <c r="H66" i="16" s="1"/>
  <c r="O279" i="16"/>
  <c r="K60" i="16"/>
  <c r="D61" i="16"/>
  <c r="I61" i="16" s="1"/>
  <c r="B362" i="16"/>
  <c r="A361" i="16"/>
  <c r="AI66" i="16"/>
  <c r="A67" i="16"/>
  <c r="K60" i="10"/>
  <c r="D61" i="10"/>
  <c r="I61" i="10" s="1"/>
  <c r="A361" i="10"/>
  <c r="B362" i="10"/>
  <c r="A67" i="10"/>
  <c r="AI66" i="10"/>
  <c r="P57" i="10"/>
  <c r="Q57" i="10" s="1"/>
  <c r="B268" i="10"/>
  <c r="A267" i="10"/>
  <c r="Q56" i="10"/>
  <c r="R56" i="10" s="1"/>
  <c r="D361" i="10"/>
  <c r="J367" i="10"/>
  <c r="AD387" i="10"/>
  <c r="AL395" i="10"/>
  <c r="L369" i="10"/>
  <c r="AI392" i="10"/>
  <c r="T377" i="10"/>
  <c r="X381" i="10"/>
  <c r="AN397" i="10"/>
  <c r="AH391" i="10"/>
  <c r="Q374" i="10"/>
  <c r="V379" i="10"/>
  <c r="AM396" i="10"/>
  <c r="F363" i="10"/>
  <c r="AA384" i="10"/>
  <c r="U378" i="10"/>
  <c r="P373" i="10"/>
  <c r="R375" i="10"/>
  <c r="N371" i="10"/>
  <c r="AE388" i="10"/>
  <c r="H365" i="10"/>
  <c r="AF389" i="10"/>
  <c r="AJ393" i="10"/>
  <c r="I366" i="10"/>
  <c r="Y382" i="10"/>
  <c r="Z383" i="10"/>
  <c r="AB385" i="10"/>
  <c r="E362" i="10"/>
  <c r="M370" i="10"/>
  <c r="AC386" i="10"/>
  <c r="AG390" i="10"/>
  <c r="AK394" i="10"/>
  <c r="AO398" i="10"/>
  <c r="AO400" i="10" s="1"/>
  <c r="S376" i="10"/>
  <c r="O372" i="10"/>
  <c r="C360" i="10"/>
  <c r="CA360" i="10" s="1"/>
  <c r="J65" i="10" s="1"/>
  <c r="K368" i="10"/>
  <c r="G364" i="10"/>
  <c r="W380" i="10"/>
  <c r="O62" i="10"/>
  <c r="AN63" i="10"/>
  <c r="E64" i="10"/>
  <c r="M59" i="10"/>
  <c r="L59" i="10"/>
  <c r="AD293" i="10"/>
  <c r="R281" i="10"/>
  <c r="J273" i="10"/>
  <c r="I272" i="10"/>
  <c r="Q280" i="10"/>
  <c r="AA290" i="10"/>
  <c r="AI298" i="10"/>
  <c r="AM302" i="10"/>
  <c r="AB291" i="10"/>
  <c r="P279" i="10"/>
  <c r="AK300" i="10"/>
  <c r="E268" i="10"/>
  <c r="Z289" i="10"/>
  <c r="AE294" i="10"/>
  <c r="AF295" i="10"/>
  <c r="AJ299" i="10"/>
  <c r="AN303" i="10"/>
  <c r="AO304" i="10"/>
  <c r="AO306" i="10" s="1"/>
  <c r="D267" i="10"/>
  <c r="H271" i="10"/>
  <c r="Y288" i="10"/>
  <c r="F269" i="10"/>
  <c r="M276" i="10"/>
  <c r="N277" i="10"/>
  <c r="U284" i="10"/>
  <c r="AH297" i="10"/>
  <c r="L275" i="10"/>
  <c r="V285" i="10"/>
  <c r="X287" i="10"/>
  <c r="AC292" i="10"/>
  <c r="AG296" i="10"/>
  <c r="AL301" i="10"/>
  <c r="T283" i="10"/>
  <c r="K274" i="10"/>
  <c r="C266" i="10"/>
  <c r="CA266" i="10" s="1"/>
  <c r="G65" i="10" s="1"/>
  <c r="H65" i="10" s="1"/>
  <c r="G270" i="10"/>
  <c r="S282" i="10"/>
  <c r="W286" i="10"/>
  <c r="O278" i="10"/>
  <c r="AL58" i="10"/>
  <c r="AL59" i="10" l="1"/>
  <c r="P59" i="10" s="1"/>
  <c r="Q59" i="10" s="1"/>
  <c r="AL59" i="16"/>
  <c r="P59" i="16" s="1"/>
  <c r="Q59" i="16" s="1"/>
  <c r="R59" i="16" s="1"/>
  <c r="S59" i="16" s="1"/>
  <c r="AE57" i="16"/>
  <c r="T57" i="16"/>
  <c r="E363" i="16"/>
  <c r="U379" i="16"/>
  <c r="M371" i="16"/>
  <c r="AG391" i="16"/>
  <c r="F364" i="16"/>
  <c r="N372" i="16"/>
  <c r="R376" i="16"/>
  <c r="AD388" i="16"/>
  <c r="AL396" i="16"/>
  <c r="I367" i="16"/>
  <c r="Y383" i="16"/>
  <c r="V380" i="16"/>
  <c r="Q375" i="16"/>
  <c r="AC387" i="16"/>
  <c r="AK395" i="16"/>
  <c r="Z384" i="16"/>
  <c r="AH392" i="16"/>
  <c r="AI393" i="16"/>
  <c r="P374" i="16"/>
  <c r="X382" i="16"/>
  <c r="AN398" i="16"/>
  <c r="AN400" i="16" s="1"/>
  <c r="AB386" i="16"/>
  <c r="AJ394" i="16"/>
  <c r="AA385" i="16"/>
  <c r="AE389" i="16"/>
  <c r="D362" i="16"/>
  <c r="L370" i="16"/>
  <c r="AF390" i="16"/>
  <c r="J368" i="16"/>
  <c r="T378" i="16"/>
  <c r="AM397" i="16"/>
  <c r="H366" i="16"/>
  <c r="K369" i="16"/>
  <c r="W381" i="16"/>
  <c r="O373" i="16"/>
  <c r="C361" i="16"/>
  <c r="CA361" i="16" s="1"/>
  <c r="J66" i="16" s="1"/>
  <c r="S377" i="16"/>
  <c r="G365" i="16"/>
  <c r="Q58" i="16"/>
  <c r="AH56" i="16"/>
  <c r="AG56" i="16"/>
  <c r="AI67" i="16"/>
  <c r="A68" i="16"/>
  <c r="B363" i="16"/>
  <c r="A362" i="16"/>
  <c r="AH55" i="16"/>
  <c r="AG55" i="16"/>
  <c r="K61" i="16"/>
  <c r="D62" i="16"/>
  <c r="I62" i="16" s="1"/>
  <c r="O63" i="16"/>
  <c r="AN64" i="16"/>
  <c r="A269" i="16"/>
  <c r="B270" i="16"/>
  <c r="L60" i="16"/>
  <c r="M60" i="16"/>
  <c r="AH54" i="16"/>
  <c r="AG54" i="16"/>
  <c r="U286" i="16"/>
  <c r="J275" i="16"/>
  <c r="F271" i="16"/>
  <c r="V287" i="16"/>
  <c r="AE296" i="16"/>
  <c r="R283" i="16"/>
  <c r="N279" i="16"/>
  <c r="Z291" i="16"/>
  <c r="AD295" i="16"/>
  <c r="AL303" i="16"/>
  <c r="AH299" i="16"/>
  <c r="T285" i="16"/>
  <c r="AJ301" i="16"/>
  <c r="Q282" i="16"/>
  <c r="Y290" i="16"/>
  <c r="AA292" i="16"/>
  <c r="M278" i="16"/>
  <c r="D269" i="16"/>
  <c r="H273" i="16"/>
  <c r="X289" i="16"/>
  <c r="AF297" i="16"/>
  <c r="AI300" i="16"/>
  <c r="AM304" i="16"/>
  <c r="AM306" i="16" s="1"/>
  <c r="E270" i="16"/>
  <c r="P281" i="16"/>
  <c r="AB293" i="16"/>
  <c r="I274" i="16"/>
  <c r="AC294" i="16"/>
  <c r="AG298" i="16"/>
  <c r="L277" i="16"/>
  <c r="AK302" i="16"/>
  <c r="C268" i="16"/>
  <c r="CA268" i="16" s="1"/>
  <c r="G67" i="16" s="1"/>
  <c r="H67" i="16" s="1"/>
  <c r="S284" i="16"/>
  <c r="K276" i="16"/>
  <c r="W288" i="16"/>
  <c r="O280" i="16"/>
  <c r="G272" i="16"/>
  <c r="E65" i="16"/>
  <c r="I367" i="10"/>
  <c r="H366" i="10"/>
  <c r="AD388" i="10"/>
  <c r="AH392" i="10"/>
  <c r="V380" i="10"/>
  <c r="AM397" i="10"/>
  <c r="F364" i="10"/>
  <c r="AA385" i="10"/>
  <c r="AE389" i="10"/>
  <c r="N372" i="10"/>
  <c r="Z384" i="10"/>
  <c r="AI393" i="10"/>
  <c r="D362" i="10"/>
  <c r="J368" i="10"/>
  <c r="E363" i="10"/>
  <c r="M371" i="10"/>
  <c r="AC387" i="10"/>
  <c r="U379" i="10"/>
  <c r="R376" i="10"/>
  <c r="L370" i="10"/>
  <c r="AF390" i="10"/>
  <c r="AN398" i="10"/>
  <c r="AN400" i="10" s="1"/>
  <c r="Y383" i="10"/>
  <c r="AG391" i="10"/>
  <c r="AK395" i="10"/>
  <c r="AB386" i="10"/>
  <c r="AJ394" i="10"/>
  <c r="AL396" i="10"/>
  <c r="T378" i="10"/>
  <c r="X382" i="10"/>
  <c r="Q375" i="10"/>
  <c r="P374" i="10"/>
  <c r="O373" i="10"/>
  <c r="K369" i="10"/>
  <c r="G365" i="10"/>
  <c r="S377" i="10"/>
  <c r="W381" i="10"/>
  <c r="C361" i="10"/>
  <c r="CA361" i="10" s="1"/>
  <c r="J66" i="10" s="1"/>
  <c r="D62" i="10"/>
  <c r="I62" i="10" s="1"/>
  <c r="K61" i="10"/>
  <c r="E65" i="10"/>
  <c r="Y289" i="10"/>
  <c r="X288" i="10"/>
  <c r="J274" i="10"/>
  <c r="R282" i="10"/>
  <c r="N278" i="10"/>
  <c r="L276" i="10"/>
  <c r="M277" i="10"/>
  <c r="T284" i="10"/>
  <c r="V286" i="10"/>
  <c r="U285" i="10"/>
  <c r="AC293" i="10"/>
  <c r="AG297" i="10"/>
  <c r="F270" i="10"/>
  <c r="H272" i="10"/>
  <c r="Q281" i="10"/>
  <c r="AA291" i="10"/>
  <c r="AF296" i="10"/>
  <c r="E269" i="10"/>
  <c r="AH298" i="10"/>
  <c r="AE295" i="10"/>
  <c r="AD294" i="10"/>
  <c r="AK301" i="10"/>
  <c r="AL302" i="10"/>
  <c r="AN304" i="10"/>
  <c r="AN306" i="10" s="1"/>
  <c r="Z290" i="10"/>
  <c r="P280" i="10"/>
  <c r="AJ300" i="10"/>
  <c r="AI299" i="10"/>
  <c r="AM303" i="10"/>
  <c r="AB292" i="10"/>
  <c r="D268" i="10"/>
  <c r="I273" i="10"/>
  <c r="W287" i="10"/>
  <c r="C267" i="10"/>
  <c r="CA267" i="10" s="1"/>
  <c r="G66" i="10" s="1"/>
  <c r="H66" i="10" s="1"/>
  <c r="K275" i="10"/>
  <c r="O279" i="10"/>
  <c r="S283" i="10"/>
  <c r="G271" i="10"/>
  <c r="R57" i="10"/>
  <c r="S57" i="10" s="1"/>
  <c r="L60" i="10"/>
  <c r="M60" i="10"/>
  <c r="P58" i="10"/>
  <c r="Q58" i="10" s="1"/>
  <c r="R58" i="10" s="1"/>
  <c r="O63" i="10"/>
  <c r="AN64" i="10"/>
  <c r="B269" i="10"/>
  <c r="A268" i="10"/>
  <c r="S56" i="10"/>
  <c r="AI67" i="10"/>
  <c r="A68" i="10"/>
  <c r="B363" i="10"/>
  <c r="A362" i="10"/>
  <c r="E66" i="16" l="1"/>
  <c r="E66" i="10"/>
  <c r="AE59" i="16"/>
  <c r="T59" i="16"/>
  <c r="O64" i="16"/>
  <c r="AN65" i="16"/>
  <c r="AI68" i="16"/>
  <c r="A69" i="16"/>
  <c r="D363" i="16"/>
  <c r="M372" i="16"/>
  <c r="AG392" i="16"/>
  <c r="AK396" i="16"/>
  <c r="J369" i="16"/>
  <c r="R377" i="16"/>
  <c r="Z385" i="16"/>
  <c r="AL397" i="16"/>
  <c r="I368" i="16"/>
  <c r="Y384" i="16"/>
  <c r="V381" i="16"/>
  <c r="Q376" i="16"/>
  <c r="AC388" i="16"/>
  <c r="F365" i="16"/>
  <c r="N373" i="16"/>
  <c r="AH393" i="16"/>
  <c r="E364" i="16"/>
  <c r="U380" i="16"/>
  <c r="AD389" i="16"/>
  <c r="T379" i="16"/>
  <c r="AB387" i="16"/>
  <c r="AF391" i="16"/>
  <c r="AJ395" i="16"/>
  <c r="AI394" i="16"/>
  <c r="AM398" i="16"/>
  <c r="AM400" i="16" s="1"/>
  <c r="L371" i="16"/>
  <c r="X383" i="16"/>
  <c r="AA386" i="16"/>
  <c r="H367" i="16"/>
  <c r="P375" i="16"/>
  <c r="AE390" i="16"/>
  <c r="S378" i="16"/>
  <c r="W382" i="16"/>
  <c r="G366" i="16"/>
  <c r="K370" i="16"/>
  <c r="C362" i="16"/>
  <c r="CA362" i="16" s="1"/>
  <c r="J67" i="16" s="1"/>
  <c r="O374" i="16"/>
  <c r="AL60" i="16"/>
  <c r="B271" i="16"/>
  <c r="A270" i="16"/>
  <c r="K62" i="16"/>
  <c r="D63" i="16"/>
  <c r="I63" i="16" s="1"/>
  <c r="B364" i="16"/>
  <c r="A363" i="16"/>
  <c r="AH57" i="16"/>
  <c r="AG57" i="16"/>
  <c r="E271" i="16"/>
  <c r="AD296" i="16"/>
  <c r="AL304" i="16"/>
  <c r="AL306" i="16" s="1"/>
  <c r="Z292" i="16"/>
  <c r="AH300" i="16"/>
  <c r="R284" i="16"/>
  <c r="J276" i="16"/>
  <c r="AA293" i="16"/>
  <c r="F272" i="16"/>
  <c r="D270" i="16"/>
  <c r="H274" i="16"/>
  <c r="X290" i="16"/>
  <c r="AF298" i="16"/>
  <c r="M279" i="16"/>
  <c r="Y291" i="16"/>
  <c r="V288" i="16"/>
  <c r="AI301" i="16"/>
  <c r="P282" i="16"/>
  <c r="AB294" i="16"/>
  <c r="AJ302" i="16"/>
  <c r="I275" i="16"/>
  <c r="N280" i="16"/>
  <c r="AE297" i="16"/>
  <c r="L278" i="16"/>
  <c r="U287" i="16"/>
  <c r="AC295" i="16"/>
  <c r="AG299" i="16"/>
  <c r="AK303" i="16"/>
  <c r="T286" i="16"/>
  <c r="Q283" i="16"/>
  <c r="S285" i="16"/>
  <c r="C269" i="16"/>
  <c r="CA269" i="16" s="1"/>
  <c r="G68" i="16" s="1"/>
  <c r="H68" i="16" s="1"/>
  <c r="W289" i="16"/>
  <c r="K277" i="16"/>
  <c r="G273" i="16"/>
  <c r="O281" i="16"/>
  <c r="L61" i="16"/>
  <c r="M61" i="16"/>
  <c r="R58" i="16"/>
  <c r="S58" i="16" s="1"/>
  <c r="AL60" i="10"/>
  <c r="P60" i="10" s="1"/>
  <c r="Q60" i="10" s="1"/>
  <c r="I368" i="10"/>
  <c r="N373" i="10"/>
  <c r="J369" i="10"/>
  <c r="Z385" i="10"/>
  <c r="AL397" i="10"/>
  <c r="H367" i="10"/>
  <c r="X383" i="10"/>
  <c r="AB387" i="10"/>
  <c r="T379" i="10"/>
  <c r="F365" i="10"/>
  <c r="V381" i="10"/>
  <c r="R377" i="10"/>
  <c r="AD389" i="10"/>
  <c r="AH393" i="10"/>
  <c r="AA386" i="10"/>
  <c r="AM398" i="10"/>
  <c r="AM400" i="10" s="1"/>
  <c r="D363" i="10"/>
  <c r="L371" i="10"/>
  <c r="AF391" i="10"/>
  <c r="Q376" i="10"/>
  <c r="Y384" i="10"/>
  <c r="M372" i="10"/>
  <c r="P375" i="10"/>
  <c r="AJ395" i="10"/>
  <c r="AG392" i="10"/>
  <c r="AK396" i="10"/>
  <c r="AI394" i="10"/>
  <c r="U380" i="10"/>
  <c r="AE390" i="10"/>
  <c r="E364" i="10"/>
  <c r="AC388" i="10"/>
  <c r="C362" i="10"/>
  <c r="CA362" i="10" s="1"/>
  <c r="J67" i="10" s="1"/>
  <c r="E67" i="10" s="1"/>
  <c r="O374" i="10"/>
  <c r="K370" i="10"/>
  <c r="W382" i="10"/>
  <c r="G366" i="10"/>
  <c r="S378" i="10"/>
  <c r="B270" i="10"/>
  <c r="A269" i="10"/>
  <c r="AE57" i="10"/>
  <c r="T57" i="10"/>
  <c r="B364" i="10"/>
  <c r="A363" i="10"/>
  <c r="O64" i="10"/>
  <c r="AN65" i="10"/>
  <c r="R59" i="10"/>
  <c r="S59" i="10" s="1"/>
  <c r="T56" i="10"/>
  <c r="AE56" i="10"/>
  <c r="L61" i="10"/>
  <c r="M61" i="10"/>
  <c r="A69" i="10"/>
  <c r="AI68" i="10"/>
  <c r="V287" i="10"/>
  <c r="L277" i="10"/>
  <c r="D269" i="10"/>
  <c r="M278" i="10"/>
  <c r="T285" i="10"/>
  <c r="J275" i="10"/>
  <c r="AL303" i="10"/>
  <c r="AI300" i="10"/>
  <c r="AK302" i="10"/>
  <c r="AF297" i="10"/>
  <c r="AH299" i="10"/>
  <c r="F271" i="10"/>
  <c r="Q282" i="10"/>
  <c r="X289" i="10"/>
  <c r="AM304" i="10"/>
  <c r="AM306" i="10" s="1"/>
  <c r="AE296" i="10"/>
  <c r="AJ301" i="10"/>
  <c r="R283" i="10"/>
  <c r="Y290" i="10"/>
  <c r="H273" i="10"/>
  <c r="P281" i="10"/>
  <c r="I274" i="10"/>
  <c r="N279" i="10"/>
  <c r="Z291" i="10"/>
  <c r="AC294" i="10"/>
  <c r="AD295" i="10"/>
  <c r="AB293" i="10"/>
  <c r="AG298" i="10"/>
  <c r="U286" i="10"/>
  <c r="AA292" i="10"/>
  <c r="E270" i="10"/>
  <c r="W288" i="10"/>
  <c r="C268" i="10"/>
  <c r="CA268" i="10" s="1"/>
  <c r="G67" i="10" s="1"/>
  <c r="H67" i="10" s="1"/>
  <c r="S284" i="10"/>
  <c r="O280" i="10"/>
  <c r="K276" i="10"/>
  <c r="G272" i="10"/>
  <c r="S58" i="10"/>
  <c r="K62" i="10"/>
  <c r="D63" i="10"/>
  <c r="I63" i="10" s="1"/>
  <c r="E67" i="16" l="1"/>
  <c r="AL61" i="10"/>
  <c r="P61" i="10" s="1"/>
  <c r="Q61" i="10" s="1"/>
  <c r="T58" i="16"/>
  <c r="AE58" i="16"/>
  <c r="K63" i="16"/>
  <c r="D64" i="16"/>
  <c r="I64" i="16" s="1"/>
  <c r="P60" i="16"/>
  <c r="Q60" i="16" s="1"/>
  <c r="R60" i="16" s="1"/>
  <c r="AI69" i="16"/>
  <c r="A70" i="16"/>
  <c r="L62" i="16"/>
  <c r="M62" i="16"/>
  <c r="E365" i="16"/>
  <c r="Q377" i="16"/>
  <c r="AG393" i="16"/>
  <c r="V382" i="16"/>
  <c r="Z386" i="16"/>
  <c r="U381" i="16"/>
  <c r="AC389" i="16"/>
  <c r="F366" i="16"/>
  <c r="J370" i="16"/>
  <c r="N374" i="16"/>
  <c r="M373" i="16"/>
  <c r="I369" i="16"/>
  <c r="Y385" i="16"/>
  <c r="AK397" i="16"/>
  <c r="R378" i="16"/>
  <c r="AD390" i="16"/>
  <c r="AH394" i="16"/>
  <c r="AL398" i="16"/>
  <c r="AL400" i="16" s="1"/>
  <c r="L372" i="16"/>
  <c r="X384" i="16"/>
  <c r="AJ396" i="16"/>
  <c r="AA387" i="16"/>
  <c r="AE391" i="16"/>
  <c r="H368" i="16"/>
  <c r="P376" i="16"/>
  <c r="AF392" i="16"/>
  <c r="AI395" i="16"/>
  <c r="T380" i="16"/>
  <c r="AB388" i="16"/>
  <c r="D364" i="16"/>
  <c r="K371" i="16"/>
  <c r="W383" i="16"/>
  <c r="S379" i="16"/>
  <c r="C363" i="16"/>
  <c r="CA363" i="16" s="1"/>
  <c r="J68" i="16" s="1"/>
  <c r="O375" i="16"/>
  <c r="G367" i="16"/>
  <c r="AF299" i="16"/>
  <c r="AH301" i="16"/>
  <c r="V289" i="16"/>
  <c r="AA294" i="16"/>
  <c r="AE298" i="16"/>
  <c r="AI302" i="16"/>
  <c r="R285" i="16"/>
  <c r="J277" i="16"/>
  <c r="F273" i="16"/>
  <c r="N281" i="16"/>
  <c r="Z293" i="16"/>
  <c r="AD297" i="16"/>
  <c r="H275" i="16"/>
  <c r="P283" i="16"/>
  <c r="AJ303" i="16"/>
  <c r="I276" i="16"/>
  <c r="M280" i="16"/>
  <c r="AK304" i="16"/>
  <c r="AK306" i="16" s="1"/>
  <c r="X291" i="16"/>
  <c r="Q284" i="16"/>
  <c r="U288" i="16"/>
  <c r="Y292" i="16"/>
  <c r="T287" i="16"/>
  <c r="AB295" i="16"/>
  <c r="AC296" i="16"/>
  <c r="AG300" i="16"/>
  <c r="L279" i="16"/>
  <c r="E272" i="16"/>
  <c r="D271" i="16"/>
  <c r="K278" i="16"/>
  <c r="O282" i="16"/>
  <c r="G274" i="16"/>
  <c r="S286" i="16"/>
  <c r="C270" i="16"/>
  <c r="CA270" i="16" s="1"/>
  <c r="G69" i="16" s="1"/>
  <c r="H69" i="16" s="1"/>
  <c r="W290" i="16"/>
  <c r="AL61" i="16"/>
  <c r="B365" i="16"/>
  <c r="A364" i="16"/>
  <c r="A271" i="16"/>
  <c r="B272" i="16"/>
  <c r="O65" i="16"/>
  <c r="AN66" i="16"/>
  <c r="AG59" i="16"/>
  <c r="AH59" i="16"/>
  <c r="R60" i="10"/>
  <c r="S60" i="10" s="1"/>
  <c r="AE59" i="10"/>
  <c r="T59" i="10"/>
  <c r="D64" i="10"/>
  <c r="I64" i="10" s="1"/>
  <c r="K63" i="10"/>
  <c r="X384" i="10"/>
  <c r="N374" i="10"/>
  <c r="AA387" i="10"/>
  <c r="L372" i="10"/>
  <c r="AJ396" i="10"/>
  <c r="Z386" i="10"/>
  <c r="AD390" i="10"/>
  <c r="F366" i="10"/>
  <c r="AE391" i="10"/>
  <c r="AI395" i="10"/>
  <c r="R378" i="10"/>
  <c r="J370" i="10"/>
  <c r="AH394" i="10"/>
  <c r="AL398" i="10"/>
  <c r="AL400" i="10" s="1"/>
  <c r="D364" i="10"/>
  <c r="AF392" i="10"/>
  <c r="I369" i="10"/>
  <c r="Q377" i="10"/>
  <c r="Y385" i="10"/>
  <c r="V382" i="10"/>
  <c r="H368" i="10"/>
  <c r="AB388" i="10"/>
  <c r="E365" i="10"/>
  <c r="M373" i="10"/>
  <c r="AG393" i="10"/>
  <c r="U381" i="10"/>
  <c r="P376" i="10"/>
  <c r="AC389" i="10"/>
  <c r="AK397" i="10"/>
  <c r="T380" i="10"/>
  <c r="C363" i="10"/>
  <c r="CA363" i="10" s="1"/>
  <c r="J68" i="10" s="1"/>
  <c r="E68" i="10" s="1"/>
  <c r="G367" i="10"/>
  <c r="S379" i="10"/>
  <c r="K371" i="10"/>
  <c r="W383" i="10"/>
  <c r="O375" i="10"/>
  <c r="L62" i="10"/>
  <c r="M62" i="10"/>
  <c r="A364" i="10"/>
  <c r="B365" i="10"/>
  <c r="B271" i="10"/>
  <c r="A270" i="10"/>
  <c r="T58" i="10"/>
  <c r="AE58" i="10"/>
  <c r="AH56" i="10"/>
  <c r="AG56" i="10"/>
  <c r="O65" i="10"/>
  <c r="AN66" i="10"/>
  <c r="Q283" i="10"/>
  <c r="I275" i="10"/>
  <c r="D270" i="10"/>
  <c r="L278" i="10"/>
  <c r="AF298" i="10"/>
  <c r="F272" i="10"/>
  <c r="N280" i="10"/>
  <c r="M279" i="10"/>
  <c r="V288" i="10"/>
  <c r="R284" i="10"/>
  <c r="AI301" i="10"/>
  <c r="Y291" i="10"/>
  <c r="H274" i="10"/>
  <c r="AC295" i="10"/>
  <c r="J276" i="10"/>
  <c r="U287" i="10"/>
  <c r="AA293" i="10"/>
  <c r="AE297" i="10"/>
  <c r="AB294" i="10"/>
  <c r="X290" i="10"/>
  <c r="AG299" i="10"/>
  <c r="E271" i="10"/>
  <c r="Z292" i="10"/>
  <c r="AH300" i="10"/>
  <c r="T286" i="10"/>
  <c r="AJ302" i="10"/>
  <c r="AK303" i="10"/>
  <c r="P282" i="10"/>
  <c r="AD296" i="10"/>
  <c r="AL304" i="10"/>
  <c r="AL306" i="10" s="1"/>
  <c r="G273" i="10"/>
  <c r="W289" i="10"/>
  <c r="C269" i="10"/>
  <c r="CA269" i="10" s="1"/>
  <c r="G68" i="10" s="1"/>
  <c r="H68" i="10" s="1"/>
  <c r="S285" i="10"/>
  <c r="O281" i="10"/>
  <c r="K277" i="10"/>
  <c r="AI69" i="10"/>
  <c r="A70" i="10"/>
  <c r="AG57" i="10"/>
  <c r="AH57" i="10"/>
  <c r="E68" i="16" l="1"/>
  <c r="AL62" i="16"/>
  <c r="R61" i="10"/>
  <c r="S61" i="10" s="1"/>
  <c r="B273" i="16"/>
  <c r="A272" i="16"/>
  <c r="P61" i="16"/>
  <c r="Q61" i="16" s="1"/>
  <c r="R61" i="16" s="1"/>
  <c r="L63" i="16"/>
  <c r="M63" i="16"/>
  <c r="Q285" i="16"/>
  <c r="P284" i="16"/>
  <c r="R286" i="16"/>
  <c r="J278" i="16"/>
  <c r="N282" i="16"/>
  <c r="Z294" i="16"/>
  <c r="AD298" i="16"/>
  <c r="AH302" i="16"/>
  <c r="V290" i="16"/>
  <c r="AE299" i="16"/>
  <c r="F274" i="16"/>
  <c r="AA295" i="16"/>
  <c r="L280" i="16"/>
  <c r="X292" i="16"/>
  <c r="AB296" i="16"/>
  <c r="AF300" i="16"/>
  <c r="U289" i="16"/>
  <c r="I277" i="16"/>
  <c r="E273" i="16"/>
  <c r="Y293" i="16"/>
  <c r="AC297" i="16"/>
  <c r="T288" i="16"/>
  <c r="H276" i="16"/>
  <c r="M281" i="16"/>
  <c r="AI303" i="16"/>
  <c r="D272" i="16"/>
  <c r="AJ304" i="16"/>
  <c r="AJ306" i="16" s="1"/>
  <c r="AG301" i="16"/>
  <c r="S287" i="16"/>
  <c r="C271" i="16"/>
  <c r="CA271" i="16" s="1"/>
  <c r="G70" i="16" s="1"/>
  <c r="H70" i="16" s="1"/>
  <c r="K279" i="16"/>
  <c r="W291" i="16"/>
  <c r="O283" i="16"/>
  <c r="G275" i="16"/>
  <c r="AI70" i="16"/>
  <c r="A71" i="16"/>
  <c r="E366" i="16"/>
  <c r="Q378" i="16"/>
  <c r="M374" i="16"/>
  <c r="I370" i="16"/>
  <c r="N375" i="16"/>
  <c r="AH395" i="16"/>
  <c r="J371" i="16"/>
  <c r="U382" i="16"/>
  <c r="Y386" i="16"/>
  <c r="AG394" i="16"/>
  <c r="AK398" i="16"/>
  <c r="AK400" i="16" s="1"/>
  <c r="R379" i="16"/>
  <c r="AD391" i="16"/>
  <c r="AC390" i="16"/>
  <c r="V383" i="16"/>
  <c r="Z387" i="16"/>
  <c r="L373" i="16"/>
  <c r="AA388" i="16"/>
  <c r="AE392" i="16"/>
  <c r="AF393" i="16"/>
  <c r="AI396" i="16"/>
  <c r="D365" i="16"/>
  <c r="AB389" i="16"/>
  <c r="F367" i="16"/>
  <c r="H369" i="16"/>
  <c r="T381" i="16"/>
  <c r="P377" i="16"/>
  <c r="X385" i="16"/>
  <c r="AJ397" i="16"/>
  <c r="K372" i="16"/>
  <c r="W384" i="16"/>
  <c r="O376" i="16"/>
  <c r="S380" i="16"/>
  <c r="C364" i="16"/>
  <c r="CA364" i="16" s="1"/>
  <c r="J69" i="16" s="1"/>
  <c r="G368" i="16"/>
  <c r="S60" i="16"/>
  <c r="AH58" i="16"/>
  <c r="AG58" i="16"/>
  <c r="O66" i="16"/>
  <c r="AN67" i="16"/>
  <c r="A365" i="16"/>
  <c r="B366" i="16"/>
  <c r="P62" i="16"/>
  <c r="K64" i="16"/>
  <c r="D65" i="16"/>
  <c r="I65" i="16" s="1"/>
  <c r="AE61" i="10"/>
  <c r="T61" i="10"/>
  <c r="T60" i="10"/>
  <c r="AE60" i="10"/>
  <c r="O66" i="10"/>
  <c r="AN67" i="10"/>
  <c r="AG58" i="10"/>
  <c r="AH58" i="10"/>
  <c r="A365" i="10"/>
  <c r="B366" i="10"/>
  <c r="AL62" i="10"/>
  <c r="H369" i="10"/>
  <c r="R379" i="10"/>
  <c r="J371" i="10"/>
  <c r="AD391" i="10"/>
  <c r="AE392" i="10"/>
  <c r="T381" i="10"/>
  <c r="AB389" i="10"/>
  <c r="Z387" i="10"/>
  <c r="F367" i="10"/>
  <c r="V383" i="10"/>
  <c r="N375" i="10"/>
  <c r="L373" i="10"/>
  <c r="P377" i="10"/>
  <c r="I370" i="10"/>
  <c r="AG394" i="10"/>
  <c r="AI396" i="10"/>
  <c r="X385" i="10"/>
  <c r="Y386" i="10"/>
  <c r="AC390" i="10"/>
  <c r="AK398" i="10"/>
  <c r="AK400" i="10" s="1"/>
  <c r="D365" i="10"/>
  <c r="Q378" i="10"/>
  <c r="AH395" i="10"/>
  <c r="AF393" i="10"/>
  <c r="AJ397" i="10"/>
  <c r="M374" i="10"/>
  <c r="AA388" i="10"/>
  <c r="E366" i="10"/>
  <c r="U382" i="10"/>
  <c r="S380" i="10"/>
  <c r="K372" i="10"/>
  <c r="W384" i="10"/>
  <c r="O376" i="10"/>
  <c r="C364" i="10"/>
  <c r="CA364" i="10" s="1"/>
  <c r="J69" i="10" s="1"/>
  <c r="E69" i="10" s="1"/>
  <c r="G368" i="10"/>
  <c r="L63" i="10"/>
  <c r="M63" i="10"/>
  <c r="A271" i="10"/>
  <c r="B272" i="10"/>
  <c r="A71" i="10"/>
  <c r="AI70" i="10"/>
  <c r="M280" i="10"/>
  <c r="N281" i="10"/>
  <c r="E272" i="10"/>
  <c r="F273" i="10"/>
  <c r="AI302" i="10"/>
  <c r="R285" i="10"/>
  <c r="U288" i="10"/>
  <c r="AG300" i="10"/>
  <c r="AH301" i="10"/>
  <c r="AA294" i="10"/>
  <c r="AE298" i="10"/>
  <c r="AJ303" i="10"/>
  <c r="D271" i="10"/>
  <c r="I276" i="10"/>
  <c r="J277" i="10"/>
  <c r="Q284" i="10"/>
  <c r="Y292" i="10"/>
  <c r="V289" i="10"/>
  <c r="H275" i="10"/>
  <c r="T287" i="10"/>
  <c r="X291" i="10"/>
  <c r="AB295" i="10"/>
  <c r="AK304" i="10"/>
  <c r="AK306" i="10" s="1"/>
  <c r="P283" i="10"/>
  <c r="AD297" i="10"/>
  <c r="Z293" i="10"/>
  <c r="AF299" i="10"/>
  <c r="AC296" i="10"/>
  <c r="L279" i="10"/>
  <c r="W290" i="10"/>
  <c r="C270" i="10"/>
  <c r="CA270" i="10" s="1"/>
  <c r="G69" i="10" s="1"/>
  <c r="H69" i="10" s="1"/>
  <c r="O282" i="10"/>
  <c r="S286" i="10"/>
  <c r="K278" i="10"/>
  <c r="G274" i="10"/>
  <c r="K64" i="10"/>
  <c r="D65" i="10"/>
  <c r="I65" i="10" s="1"/>
  <c r="AH59" i="10"/>
  <c r="AG59" i="10"/>
  <c r="L64" i="16" l="1"/>
  <c r="M64" i="16"/>
  <c r="B367" i="16"/>
  <c r="A366" i="16"/>
  <c r="Q62" i="16"/>
  <c r="R62" i="16" s="1"/>
  <c r="E367" i="16"/>
  <c r="U383" i="16"/>
  <c r="M375" i="16"/>
  <c r="AC391" i="16"/>
  <c r="J372" i="16"/>
  <c r="AD392" i="16"/>
  <c r="Q379" i="16"/>
  <c r="Y387" i="16"/>
  <c r="R380" i="16"/>
  <c r="V384" i="16"/>
  <c r="AH396" i="16"/>
  <c r="I371" i="16"/>
  <c r="AG395" i="16"/>
  <c r="N376" i="16"/>
  <c r="Z388" i="16"/>
  <c r="AI397" i="16"/>
  <c r="D366" i="16"/>
  <c r="T382" i="16"/>
  <c r="AE393" i="16"/>
  <c r="F368" i="16"/>
  <c r="AB390" i="16"/>
  <c r="AJ398" i="16"/>
  <c r="AJ400" i="16" s="1"/>
  <c r="L374" i="16"/>
  <c r="X386" i="16"/>
  <c r="H370" i="16"/>
  <c r="AA389" i="16"/>
  <c r="P378" i="16"/>
  <c r="AF394" i="16"/>
  <c r="C365" i="16"/>
  <c r="CA365" i="16" s="1"/>
  <c r="J70" i="16" s="1"/>
  <c r="W385" i="16"/>
  <c r="G369" i="16"/>
  <c r="K373" i="16"/>
  <c r="O377" i="16"/>
  <c r="S381" i="16"/>
  <c r="O67" i="16"/>
  <c r="AN68" i="16"/>
  <c r="T60" i="16"/>
  <c r="AE60" i="16"/>
  <c r="E69" i="16"/>
  <c r="AL63" i="16"/>
  <c r="I278" i="16"/>
  <c r="V291" i="16"/>
  <c r="N283" i="16"/>
  <c r="AH303" i="16"/>
  <c r="R287" i="16"/>
  <c r="J279" i="16"/>
  <c r="Z295" i="16"/>
  <c r="AD299" i="16"/>
  <c r="F275" i="16"/>
  <c r="D273" i="16"/>
  <c r="X293" i="16"/>
  <c r="E274" i="16"/>
  <c r="Y294" i="16"/>
  <c r="AC298" i="16"/>
  <c r="Q286" i="16"/>
  <c r="AA296" i="16"/>
  <c r="L281" i="16"/>
  <c r="AB297" i="16"/>
  <c r="M282" i="16"/>
  <c r="AG302" i="16"/>
  <c r="AI304" i="16"/>
  <c r="AI306" i="16" s="1"/>
  <c r="H277" i="16"/>
  <c r="P285" i="16"/>
  <c r="T289" i="16"/>
  <c r="AE300" i="16"/>
  <c r="AF301" i="16"/>
  <c r="U290" i="16"/>
  <c r="K280" i="16"/>
  <c r="W292" i="16"/>
  <c r="C272" i="16"/>
  <c r="CA272" i="16" s="1"/>
  <c r="G71" i="16" s="1"/>
  <c r="H71" i="16" s="1"/>
  <c r="S288" i="16"/>
  <c r="O284" i="16"/>
  <c r="G276" i="16"/>
  <c r="K65" i="16"/>
  <c r="D66" i="16"/>
  <c r="I66" i="16" s="1"/>
  <c r="AI71" i="16"/>
  <c r="A72" i="16"/>
  <c r="S61" i="16"/>
  <c r="B274" i="16"/>
  <c r="A273" i="16"/>
  <c r="AG60" i="10"/>
  <c r="AH60" i="10"/>
  <c r="M64" i="10"/>
  <c r="L64" i="10"/>
  <c r="AL63" i="10"/>
  <c r="P62" i="10"/>
  <c r="D66" i="10"/>
  <c r="I66" i="10" s="1"/>
  <c r="K65" i="10"/>
  <c r="B273" i="10"/>
  <c r="A272" i="10"/>
  <c r="B367" i="10"/>
  <c r="A366" i="10"/>
  <c r="O67" i="10"/>
  <c r="AN68" i="10"/>
  <c r="AI71" i="10"/>
  <c r="A72" i="10"/>
  <c r="N282" i="10"/>
  <c r="Z294" i="10"/>
  <c r="F274" i="10"/>
  <c r="AE299" i="10"/>
  <c r="AF300" i="10"/>
  <c r="AJ304" i="10"/>
  <c r="AJ306" i="10" s="1"/>
  <c r="Y293" i="10"/>
  <c r="AC297" i="10"/>
  <c r="V290" i="10"/>
  <c r="J278" i="10"/>
  <c r="R286" i="10"/>
  <c r="AA295" i="10"/>
  <c r="X292" i="10"/>
  <c r="Q285" i="10"/>
  <c r="AG301" i="10"/>
  <c r="T288" i="10"/>
  <c r="U289" i="10"/>
  <c r="AD298" i="10"/>
  <c r="E273" i="10"/>
  <c r="L280" i="10"/>
  <c r="AB296" i="10"/>
  <c r="M281" i="10"/>
  <c r="AI303" i="10"/>
  <c r="I277" i="10"/>
  <c r="P284" i="10"/>
  <c r="H276" i="10"/>
  <c r="AH302" i="10"/>
  <c r="D272" i="10"/>
  <c r="W291" i="10"/>
  <c r="K279" i="10"/>
  <c r="G275" i="10"/>
  <c r="S287" i="10"/>
  <c r="O283" i="10"/>
  <c r="C271" i="10"/>
  <c r="CA271" i="10" s="1"/>
  <c r="G70" i="10" s="1"/>
  <c r="H70" i="10" s="1"/>
  <c r="AH396" i="10"/>
  <c r="F368" i="10"/>
  <c r="V384" i="10"/>
  <c r="H370" i="10"/>
  <c r="P378" i="10"/>
  <c r="AF394" i="10"/>
  <c r="N376" i="10"/>
  <c r="AA389" i="10"/>
  <c r="Z388" i="10"/>
  <c r="AI397" i="10"/>
  <c r="AJ398" i="10"/>
  <c r="AJ400" i="10" s="1"/>
  <c r="M375" i="10"/>
  <c r="AG395" i="10"/>
  <c r="R380" i="10"/>
  <c r="L374" i="10"/>
  <c r="J372" i="10"/>
  <c r="T382" i="10"/>
  <c r="I371" i="10"/>
  <c r="Q379" i="10"/>
  <c r="U383" i="10"/>
  <c r="AE393" i="10"/>
  <c r="D366" i="10"/>
  <c r="AD392" i="10"/>
  <c r="X386" i="10"/>
  <c r="AB390" i="10"/>
  <c r="AC391" i="10"/>
  <c r="E367" i="10"/>
  <c r="Y387" i="10"/>
  <c r="O377" i="10"/>
  <c r="K373" i="10"/>
  <c r="W385" i="10"/>
  <c r="G369" i="10"/>
  <c r="C365" i="10"/>
  <c r="CA365" i="10" s="1"/>
  <c r="J70" i="10" s="1"/>
  <c r="S381" i="10"/>
  <c r="AG61" i="10"/>
  <c r="AH61" i="10"/>
  <c r="E70" i="16" l="1"/>
  <c r="S62" i="16"/>
  <c r="AE62" i="16" s="1"/>
  <c r="A274" i="16"/>
  <c r="B275" i="16"/>
  <c r="A367" i="16"/>
  <c r="B368" i="16"/>
  <c r="AE61" i="16"/>
  <c r="T61" i="16"/>
  <c r="P63" i="16"/>
  <c r="O68" i="16"/>
  <c r="AN69" i="16"/>
  <c r="K66" i="16"/>
  <c r="D67" i="16"/>
  <c r="I67" i="16" s="1"/>
  <c r="AL64" i="16"/>
  <c r="R288" i="16"/>
  <c r="N284" i="16"/>
  <c r="AE301" i="16"/>
  <c r="Z296" i="16"/>
  <c r="J280" i="16"/>
  <c r="AD300" i="16"/>
  <c r="AH304" i="16"/>
  <c r="AH306" i="16" s="1"/>
  <c r="F276" i="16"/>
  <c r="V292" i="16"/>
  <c r="L282" i="16"/>
  <c r="AB298" i="16"/>
  <c r="Q287" i="16"/>
  <c r="U291" i="16"/>
  <c r="Y295" i="16"/>
  <c r="AG303" i="16"/>
  <c r="H278" i="16"/>
  <c r="P286" i="16"/>
  <c r="T290" i="16"/>
  <c r="AC299" i="16"/>
  <c r="E275" i="16"/>
  <c r="AA297" i="16"/>
  <c r="D274" i="16"/>
  <c r="X294" i="16"/>
  <c r="AF302" i="16"/>
  <c r="I279" i="16"/>
  <c r="M283" i="16"/>
  <c r="W293" i="16"/>
  <c r="O285" i="16"/>
  <c r="G277" i="16"/>
  <c r="C273" i="16"/>
  <c r="CA273" i="16" s="1"/>
  <c r="G72" i="16" s="1"/>
  <c r="H72" i="16" s="1"/>
  <c r="S289" i="16"/>
  <c r="K281" i="16"/>
  <c r="AI72" i="16"/>
  <c r="A73" i="16"/>
  <c r="L65" i="16"/>
  <c r="M65" i="16"/>
  <c r="AH60" i="16"/>
  <c r="AG60" i="16"/>
  <c r="Q380" i="16"/>
  <c r="I372" i="16"/>
  <c r="F369" i="16"/>
  <c r="J373" i="16"/>
  <c r="AG396" i="16"/>
  <c r="Z389" i="16"/>
  <c r="AD393" i="16"/>
  <c r="AH397" i="16"/>
  <c r="Y388" i="16"/>
  <c r="AC392" i="16"/>
  <c r="R381" i="16"/>
  <c r="E368" i="16"/>
  <c r="U384" i="16"/>
  <c r="M376" i="16"/>
  <c r="V385" i="16"/>
  <c r="L375" i="16"/>
  <c r="X387" i="16"/>
  <c r="N377" i="16"/>
  <c r="AI398" i="16"/>
  <c r="AI400" i="16" s="1"/>
  <c r="D367" i="16"/>
  <c r="H371" i="16"/>
  <c r="P379" i="16"/>
  <c r="AB391" i="16"/>
  <c r="AA390" i="16"/>
  <c r="AE394" i="16"/>
  <c r="T383" i="16"/>
  <c r="AF395" i="16"/>
  <c r="K374" i="16"/>
  <c r="O378" i="16"/>
  <c r="C366" i="16"/>
  <c r="CA366" i="16" s="1"/>
  <c r="J71" i="16" s="1"/>
  <c r="S382" i="16"/>
  <c r="W386" i="16"/>
  <c r="G370" i="16"/>
  <c r="Q62" i="10"/>
  <c r="R62" i="10" s="1"/>
  <c r="S62" i="10" s="1"/>
  <c r="B368" i="10"/>
  <c r="A367" i="10"/>
  <c r="K66" i="10"/>
  <c r="D67" i="10"/>
  <c r="I67" i="10" s="1"/>
  <c r="P63" i="10"/>
  <c r="Q63" i="10" s="1"/>
  <c r="A73" i="10"/>
  <c r="AI72" i="10"/>
  <c r="O68" i="10"/>
  <c r="AN69" i="10"/>
  <c r="H277" i="10"/>
  <c r="AF301" i="10"/>
  <c r="M282" i="10"/>
  <c r="AE300" i="10"/>
  <c r="P285" i="10"/>
  <c r="X293" i="10"/>
  <c r="N283" i="10"/>
  <c r="Q286" i="10"/>
  <c r="AG302" i="10"/>
  <c r="D273" i="10"/>
  <c r="L281" i="10"/>
  <c r="R287" i="10"/>
  <c r="Z295" i="10"/>
  <c r="AH303" i="10"/>
  <c r="E274" i="10"/>
  <c r="J279" i="10"/>
  <c r="AI304" i="10"/>
  <c r="AI306" i="10" s="1"/>
  <c r="AD299" i="10"/>
  <c r="AA296" i="10"/>
  <c r="I278" i="10"/>
  <c r="T289" i="10"/>
  <c r="U290" i="10"/>
  <c r="V291" i="10"/>
  <c r="AB297" i="10"/>
  <c r="Y294" i="10"/>
  <c r="F275" i="10"/>
  <c r="AC298" i="10"/>
  <c r="W292" i="10"/>
  <c r="C272" i="10"/>
  <c r="CA272" i="10" s="1"/>
  <c r="G71" i="10" s="1"/>
  <c r="H71" i="10" s="1"/>
  <c r="K280" i="10"/>
  <c r="G276" i="10"/>
  <c r="S288" i="10"/>
  <c r="O284" i="10"/>
  <c r="E70" i="10"/>
  <c r="Z389" i="10"/>
  <c r="F369" i="10"/>
  <c r="AA390" i="10"/>
  <c r="AI398" i="10"/>
  <c r="AI400" i="10" s="1"/>
  <c r="D367" i="10"/>
  <c r="L375" i="10"/>
  <c r="R381" i="10"/>
  <c r="AH397" i="10"/>
  <c r="J373" i="10"/>
  <c r="V385" i="10"/>
  <c r="AE394" i="10"/>
  <c r="N377" i="10"/>
  <c r="X387" i="10"/>
  <c r="AB391" i="10"/>
  <c r="I372" i="10"/>
  <c r="Q380" i="10"/>
  <c r="U384" i="10"/>
  <c r="AD393" i="10"/>
  <c r="T383" i="10"/>
  <c r="M376" i="10"/>
  <c r="AC392" i="10"/>
  <c r="E368" i="10"/>
  <c r="AF395" i="10"/>
  <c r="P379" i="10"/>
  <c r="Y388" i="10"/>
  <c r="H371" i="10"/>
  <c r="AG396" i="10"/>
  <c r="K374" i="10"/>
  <c r="W386" i="10"/>
  <c r="C366" i="10"/>
  <c r="CA366" i="10" s="1"/>
  <c r="J71" i="10" s="1"/>
  <c r="S382" i="10"/>
  <c r="O378" i="10"/>
  <c r="G370" i="10"/>
  <c r="L65" i="10"/>
  <c r="M65" i="10"/>
  <c r="A273" i="10"/>
  <c r="B274" i="10"/>
  <c r="AL64" i="10"/>
  <c r="T62" i="16" l="1"/>
  <c r="AI73" i="16"/>
  <c r="A74" i="16"/>
  <c r="K67" i="16"/>
  <c r="D68" i="16"/>
  <c r="I68" i="16" s="1"/>
  <c r="A275" i="16"/>
  <c r="B276" i="16"/>
  <c r="M66" i="16"/>
  <c r="L66" i="16"/>
  <c r="AG61" i="16"/>
  <c r="AH61" i="16"/>
  <c r="Z297" i="16"/>
  <c r="AD301" i="16"/>
  <c r="F277" i="16"/>
  <c r="J281" i="16"/>
  <c r="N285" i="16"/>
  <c r="R289" i="16"/>
  <c r="V293" i="16"/>
  <c r="H279" i="16"/>
  <c r="I280" i="16"/>
  <c r="T291" i="16"/>
  <c r="U292" i="16"/>
  <c r="AC300" i="16"/>
  <c r="AA298" i="16"/>
  <c r="AE302" i="16"/>
  <c r="D275" i="16"/>
  <c r="AF303" i="16"/>
  <c r="E276" i="16"/>
  <c r="Q288" i="16"/>
  <c r="AG304" i="16"/>
  <c r="AG306" i="16" s="1"/>
  <c r="L283" i="16"/>
  <c r="X295" i="16"/>
  <c r="AB299" i="16"/>
  <c r="P287" i="16"/>
  <c r="M284" i="16"/>
  <c r="Y296" i="16"/>
  <c r="W294" i="16"/>
  <c r="S290" i="16"/>
  <c r="C274" i="16"/>
  <c r="CA274" i="16" s="1"/>
  <c r="G73" i="16" s="1"/>
  <c r="H73" i="16" s="1"/>
  <c r="K282" i="16"/>
  <c r="O286" i="16"/>
  <c r="G278" i="16"/>
  <c r="AL65" i="16"/>
  <c r="Q63" i="16"/>
  <c r="R63" i="16" s="1"/>
  <c r="A368" i="16"/>
  <c r="B369" i="16"/>
  <c r="AH62" i="16"/>
  <c r="AG62" i="16"/>
  <c r="P64" i="16"/>
  <c r="Q64" i="16" s="1"/>
  <c r="R64" i="16" s="1"/>
  <c r="E71" i="16"/>
  <c r="O69" i="16"/>
  <c r="AN70" i="16"/>
  <c r="Y389" i="16"/>
  <c r="V386" i="16"/>
  <c r="U385" i="16"/>
  <c r="F370" i="16"/>
  <c r="N378" i="16"/>
  <c r="AH398" i="16"/>
  <c r="AH400" i="16" s="1"/>
  <c r="AC393" i="16"/>
  <c r="R382" i="16"/>
  <c r="Z390" i="16"/>
  <c r="E369" i="16"/>
  <c r="Q381" i="16"/>
  <c r="M377" i="16"/>
  <c r="I373" i="16"/>
  <c r="AG397" i="16"/>
  <c r="J374" i="16"/>
  <c r="AD394" i="16"/>
  <c r="AE395" i="16"/>
  <c r="AB392" i="16"/>
  <c r="AA391" i="16"/>
  <c r="D368" i="16"/>
  <c r="H372" i="16"/>
  <c r="P380" i="16"/>
  <c r="T384" i="16"/>
  <c r="AF396" i="16"/>
  <c r="L376" i="16"/>
  <c r="X388" i="16"/>
  <c r="S383" i="16"/>
  <c r="W387" i="16"/>
  <c r="O379" i="16"/>
  <c r="K375" i="16"/>
  <c r="C367" i="16"/>
  <c r="CA367" i="16" s="1"/>
  <c r="J72" i="16" s="1"/>
  <c r="G371" i="16"/>
  <c r="M66" i="10"/>
  <c r="L66" i="10"/>
  <c r="H278" i="10"/>
  <c r="T290" i="10"/>
  <c r="M283" i="10"/>
  <c r="E275" i="10"/>
  <c r="AC299" i="10"/>
  <c r="P286" i="10"/>
  <c r="X294" i="10"/>
  <c r="D274" i="10"/>
  <c r="AD300" i="10"/>
  <c r="F276" i="10"/>
  <c r="AB298" i="10"/>
  <c r="Q287" i="10"/>
  <c r="AF302" i="10"/>
  <c r="R288" i="10"/>
  <c r="AH304" i="10"/>
  <c r="AH306" i="10" s="1"/>
  <c r="AE301" i="10"/>
  <c r="L282" i="10"/>
  <c r="Z296" i="10"/>
  <c r="AG303" i="10"/>
  <c r="U291" i="10"/>
  <c r="Y295" i="10"/>
  <c r="N284" i="10"/>
  <c r="AA297" i="10"/>
  <c r="J280" i="10"/>
  <c r="I279" i="10"/>
  <c r="V292" i="10"/>
  <c r="C273" i="10"/>
  <c r="CA273" i="10" s="1"/>
  <c r="G72" i="10" s="1"/>
  <c r="H72" i="10" s="1"/>
  <c r="S289" i="10"/>
  <c r="K281" i="10"/>
  <c r="O285" i="10"/>
  <c r="G277" i="10"/>
  <c r="W293" i="10"/>
  <c r="E71" i="10"/>
  <c r="F370" i="10"/>
  <c r="N378" i="10"/>
  <c r="Z390" i="10"/>
  <c r="V386" i="10"/>
  <c r="H372" i="10"/>
  <c r="P380" i="10"/>
  <c r="AB392" i="10"/>
  <c r="AH398" i="10"/>
  <c r="AH400" i="10" s="1"/>
  <c r="AA391" i="10"/>
  <c r="J374" i="10"/>
  <c r="AD394" i="10"/>
  <c r="AE395" i="10"/>
  <c r="D368" i="10"/>
  <c r="L376" i="10"/>
  <c r="I373" i="10"/>
  <c r="Y389" i="10"/>
  <c r="R382" i="10"/>
  <c r="AF396" i="10"/>
  <c r="X388" i="10"/>
  <c r="M377" i="10"/>
  <c r="T384" i="10"/>
  <c r="E369" i="10"/>
  <c r="Q381" i="10"/>
  <c r="U385" i="10"/>
  <c r="AC393" i="10"/>
  <c r="AG397" i="10"/>
  <c r="G371" i="10"/>
  <c r="S383" i="10"/>
  <c r="O379" i="10"/>
  <c r="W387" i="10"/>
  <c r="C367" i="10"/>
  <c r="CA367" i="10" s="1"/>
  <c r="J72" i="10" s="1"/>
  <c r="K375" i="10"/>
  <c r="A274" i="10"/>
  <c r="B275" i="10"/>
  <c r="P64" i="10"/>
  <c r="Q64" i="10" s="1"/>
  <c r="R63" i="10"/>
  <c r="S63" i="10" s="1"/>
  <c r="B369" i="10"/>
  <c r="A368" i="10"/>
  <c r="AI73" i="10"/>
  <c r="A74" i="10"/>
  <c r="T62" i="10"/>
  <c r="AE62" i="10"/>
  <c r="AL65" i="10"/>
  <c r="O69" i="10"/>
  <c r="AN70" i="10"/>
  <c r="D68" i="10"/>
  <c r="I68" i="10" s="1"/>
  <c r="K67" i="10"/>
  <c r="AL66" i="16" l="1"/>
  <c r="P66" i="16" s="1"/>
  <c r="Q66" i="16" s="1"/>
  <c r="AL66" i="10"/>
  <c r="S63" i="16"/>
  <c r="AE63" i="16" s="1"/>
  <c r="O70" i="16"/>
  <c r="AN71" i="16"/>
  <c r="B370" i="16"/>
  <c r="A369" i="16"/>
  <c r="B277" i="16"/>
  <c r="A276" i="16"/>
  <c r="S64" i="16"/>
  <c r="U386" i="16"/>
  <c r="Y390" i="16"/>
  <c r="J375" i="16"/>
  <c r="R383" i="16"/>
  <c r="Z391" i="16"/>
  <c r="AD395" i="16"/>
  <c r="Q382" i="16"/>
  <c r="M378" i="16"/>
  <c r="I374" i="16"/>
  <c r="F371" i="16"/>
  <c r="V387" i="16"/>
  <c r="E370" i="16"/>
  <c r="AG398" i="16"/>
  <c r="AG400" i="16" s="1"/>
  <c r="N379" i="16"/>
  <c r="AC394" i="16"/>
  <c r="AA392" i="16"/>
  <c r="H373" i="16"/>
  <c r="L377" i="16"/>
  <c r="AE396" i="16"/>
  <c r="AF397" i="16"/>
  <c r="D369" i="16"/>
  <c r="P381" i="16"/>
  <c r="T385" i="16"/>
  <c r="X389" i="16"/>
  <c r="AB393" i="16"/>
  <c r="K376" i="16"/>
  <c r="C368" i="16"/>
  <c r="CA368" i="16" s="1"/>
  <c r="J73" i="16" s="1"/>
  <c r="O380" i="16"/>
  <c r="G372" i="16"/>
  <c r="S384" i="16"/>
  <c r="W388" i="16"/>
  <c r="L284" i="16"/>
  <c r="J282" i="16"/>
  <c r="V294" i="16"/>
  <c r="N286" i="16"/>
  <c r="E277" i="16"/>
  <c r="R290" i="16"/>
  <c r="D276" i="16"/>
  <c r="AD302" i="16"/>
  <c r="Z298" i="16"/>
  <c r="F278" i="16"/>
  <c r="AE303" i="16"/>
  <c r="AA299" i="16"/>
  <c r="P288" i="16"/>
  <c r="X296" i="16"/>
  <c r="T292" i="16"/>
  <c r="AB300" i="16"/>
  <c r="AF304" i="16"/>
  <c r="AF306" i="16" s="1"/>
  <c r="I281" i="16"/>
  <c r="U293" i="16"/>
  <c r="AC301" i="16"/>
  <c r="M285" i="16"/>
  <c r="Q289" i="16"/>
  <c r="H280" i="16"/>
  <c r="Y297" i="16"/>
  <c r="S291" i="16"/>
  <c r="C275" i="16"/>
  <c r="CA275" i="16" s="1"/>
  <c r="G74" i="16" s="1"/>
  <c r="H74" i="16" s="1"/>
  <c r="O287" i="16"/>
  <c r="G279" i="16"/>
  <c r="K283" i="16"/>
  <c r="W295" i="16"/>
  <c r="AI74" i="16"/>
  <c r="A75" i="16"/>
  <c r="E72" i="16"/>
  <c r="K68" i="16"/>
  <c r="D69" i="16"/>
  <c r="I69" i="16" s="1"/>
  <c r="P65" i="16"/>
  <c r="Q65" i="16" s="1"/>
  <c r="R65" i="16" s="1"/>
  <c r="L67" i="16"/>
  <c r="M67" i="16"/>
  <c r="P65" i="10"/>
  <c r="Q65" i="10" s="1"/>
  <c r="I280" i="10"/>
  <c r="J281" i="10"/>
  <c r="V293" i="10"/>
  <c r="T291" i="10"/>
  <c r="AF303" i="10"/>
  <c r="Y296" i="10"/>
  <c r="E276" i="10"/>
  <c r="F277" i="10"/>
  <c r="M284" i="10"/>
  <c r="D275" i="10"/>
  <c r="AE302" i="10"/>
  <c r="P287" i="10"/>
  <c r="X295" i="10"/>
  <c r="AB299" i="10"/>
  <c r="AC300" i="10"/>
  <c r="R289" i="10"/>
  <c r="L283" i="10"/>
  <c r="AA298" i="10"/>
  <c r="U292" i="10"/>
  <c r="H279" i="10"/>
  <c r="AG304" i="10"/>
  <c r="AG306" i="10" s="1"/>
  <c r="Z297" i="10"/>
  <c r="AD301" i="10"/>
  <c r="N285" i="10"/>
  <c r="Q288" i="10"/>
  <c r="C274" i="10"/>
  <c r="CA274" i="10" s="1"/>
  <c r="G73" i="10" s="1"/>
  <c r="H73" i="10" s="1"/>
  <c r="S290" i="10"/>
  <c r="G278" i="10"/>
  <c r="O286" i="10"/>
  <c r="K282" i="10"/>
  <c r="W294" i="10"/>
  <c r="L67" i="10"/>
  <c r="M67" i="10"/>
  <c r="AH62" i="10"/>
  <c r="AG62" i="10"/>
  <c r="E72" i="10"/>
  <c r="A75" i="10"/>
  <c r="AI74" i="10"/>
  <c r="A369" i="10"/>
  <c r="B370" i="10"/>
  <c r="K68" i="10"/>
  <c r="D69" i="10"/>
  <c r="I69" i="10" s="1"/>
  <c r="AE63" i="10"/>
  <c r="T63" i="10"/>
  <c r="P66" i="10"/>
  <c r="Q66" i="10" s="1"/>
  <c r="R66" i="10" s="1"/>
  <c r="S66" i="10" s="1"/>
  <c r="O70" i="10"/>
  <c r="AN71" i="10"/>
  <c r="AD395" i="10"/>
  <c r="F371" i="10"/>
  <c r="AA392" i="10"/>
  <c r="AE396" i="10"/>
  <c r="X389" i="10"/>
  <c r="R383" i="10"/>
  <c r="N379" i="10"/>
  <c r="U386" i="10"/>
  <c r="V387" i="10"/>
  <c r="H373" i="10"/>
  <c r="P381" i="10"/>
  <c r="E370" i="10"/>
  <c r="M378" i="10"/>
  <c r="D369" i="10"/>
  <c r="I374" i="10"/>
  <c r="AF397" i="10"/>
  <c r="Z391" i="10"/>
  <c r="T385" i="10"/>
  <c r="Y390" i="10"/>
  <c r="AC394" i="10"/>
  <c r="AG398" i="10"/>
  <c r="AG400" i="10" s="1"/>
  <c r="L377" i="10"/>
  <c r="Q382" i="10"/>
  <c r="J375" i="10"/>
  <c r="AB393" i="10"/>
  <c r="S384" i="10"/>
  <c r="O380" i="10"/>
  <c r="W388" i="10"/>
  <c r="C368" i="10"/>
  <c r="CA368" i="10" s="1"/>
  <c r="J73" i="10" s="1"/>
  <c r="K376" i="10"/>
  <c r="G372" i="10"/>
  <c r="R64" i="10"/>
  <c r="S64" i="10" s="1"/>
  <c r="B276" i="10"/>
  <c r="A275" i="10"/>
  <c r="T63" i="16" l="1"/>
  <c r="E73" i="16"/>
  <c r="AL67" i="16"/>
  <c r="R66" i="16"/>
  <c r="S66" i="16" s="1"/>
  <c r="AI75" i="16"/>
  <c r="A76" i="16"/>
  <c r="T64" i="16"/>
  <c r="AE64" i="16"/>
  <c r="B371" i="16"/>
  <c r="A370" i="16"/>
  <c r="K69" i="16"/>
  <c r="D70" i="16"/>
  <c r="I70" i="16" s="1"/>
  <c r="Z299" i="16"/>
  <c r="AA300" i="16"/>
  <c r="AD303" i="16"/>
  <c r="M286" i="16"/>
  <c r="J283" i="16"/>
  <c r="F279" i="16"/>
  <c r="R291" i="16"/>
  <c r="N287" i="16"/>
  <c r="V295" i="16"/>
  <c r="T293" i="16"/>
  <c r="AB301" i="16"/>
  <c r="Q290" i="16"/>
  <c r="I282" i="16"/>
  <c r="U294" i="16"/>
  <c r="AC302" i="16"/>
  <c r="L285" i="16"/>
  <c r="P289" i="16"/>
  <c r="AE304" i="16"/>
  <c r="AE306" i="16" s="1"/>
  <c r="D277" i="16"/>
  <c r="H281" i="16"/>
  <c r="X297" i="16"/>
  <c r="E278" i="16"/>
  <c r="Y298" i="16"/>
  <c r="C276" i="16"/>
  <c r="CA276" i="16" s="1"/>
  <c r="G75" i="16" s="1"/>
  <c r="H75" i="16" s="1"/>
  <c r="K284" i="16"/>
  <c r="W296" i="16"/>
  <c r="G280" i="16"/>
  <c r="S292" i="16"/>
  <c r="O288" i="16"/>
  <c r="O71" i="16"/>
  <c r="AN72" i="16"/>
  <c r="S65" i="16"/>
  <c r="L68" i="16"/>
  <c r="M68" i="16"/>
  <c r="B278" i="16"/>
  <c r="A277" i="16"/>
  <c r="M379" i="16"/>
  <c r="F372" i="16"/>
  <c r="AC395" i="16"/>
  <c r="E371" i="16"/>
  <c r="N380" i="16"/>
  <c r="AD396" i="16"/>
  <c r="U387" i="16"/>
  <c r="Q383" i="16"/>
  <c r="I375" i="16"/>
  <c r="Y391" i="16"/>
  <c r="J376" i="16"/>
  <c r="R384" i="16"/>
  <c r="V388" i="16"/>
  <c r="Z392" i="16"/>
  <c r="H374" i="16"/>
  <c r="P382" i="16"/>
  <c r="AE397" i="16"/>
  <c r="L378" i="16"/>
  <c r="T386" i="16"/>
  <c r="X390" i="16"/>
  <c r="AB394" i="16"/>
  <c r="AA393" i="16"/>
  <c r="D370" i="16"/>
  <c r="AF398" i="16"/>
  <c r="AF400" i="16" s="1"/>
  <c r="C369" i="16"/>
  <c r="CA369" i="16" s="1"/>
  <c r="J74" i="16" s="1"/>
  <c r="S385" i="16"/>
  <c r="W389" i="16"/>
  <c r="G373" i="16"/>
  <c r="K377" i="16"/>
  <c r="O381" i="16"/>
  <c r="AG63" i="16"/>
  <c r="AH63" i="16"/>
  <c r="T66" i="10"/>
  <c r="AE66" i="10"/>
  <c r="T64" i="10"/>
  <c r="AE64" i="10"/>
  <c r="R384" i="10"/>
  <c r="D370" i="10"/>
  <c r="L378" i="10"/>
  <c r="X390" i="10"/>
  <c r="AF398" i="10"/>
  <c r="AF400" i="10" s="1"/>
  <c r="N380" i="10"/>
  <c r="Z392" i="10"/>
  <c r="AA393" i="10"/>
  <c r="F372" i="10"/>
  <c r="H374" i="10"/>
  <c r="M379" i="10"/>
  <c r="U387" i="10"/>
  <c r="AC395" i="10"/>
  <c r="P382" i="10"/>
  <c r="AD396" i="10"/>
  <c r="T386" i="10"/>
  <c r="AB394" i="10"/>
  <c r="Y391" i="10"/>
  <c r="J376" i="10"/>
  <c r="AE397" i="10"/>
  <c r="E371" i="10"/>
  <c r="I375" i="10"/>
  <c r="V388" i="10"/>
  <c r="Q383" i="10"/>
  <c r="C369" i="10"/>
  <c r="CA369" i="10" s="1"/>
  <c r="J74" i="10" s="1"/>
  <c r="S385" i="10"/>
  <c r="W389" i="10"/>
  <c r="G373" i="10"/>
  <c r="O381" i="10"/>
  <c r="K377" i="10"/>
  <c r="AI75" i="10"/>
  <c r="A76" i="10"/>
  <c r="B277" i="10"/>
  <c r="A276" i="10"/>
  <c r="D70" i="10"/>
  <c r="I70" i="10" s="1"/>
  <c r="K69" i="10"/>
  <c r="E73" i="10"/>
  <c r="AL67" i="10"/>
  <c r="AH63" i="10"/>
  <c r="AG63" i="10"/>
  <c r="O71" i="10"/>
  <c r="AN72" i="10"/>
  <c r="L68" i="10"/>
  <c r="M68" i="10"/>
  <c r="Q289" i="10"/>
  <c r="P288" i="10"/>
  <c r="J282" i="10"/>
  <c r="AE303" i="10"/>
  <c r="F278" i="10"/>
  <c r="R290" i="10"/>
  <c r="AA299" i="10"/>
  <c r="T292" i="10"/>
  <c r="X296" i="10"/>
  <c r="Y297" i="10"/>
  <c r="Z298" i="10"/>
  <c r="AD302" i="10"/>
  <c r="H280" i="10"/>
  <c r="AB300" i="10"/>
  <c r="AF304" i="10"/>
  <c r="AF306" i="10" s="1"/>
  <c r="D276" i="10"/>
  <c r="E277" i="10"/>
  <c r="L284" i="10"/>
  <c r="U293" i="10"/>
  <c r="AC301" i="10"/>
  <c r="I281" i="10"/>
  <c r="N286" i="10"/>
  <c r="V294" i="10"/>
  <c r="M285" i="10"/>
  <c r="K283" i="10"/>
  <c r="G279" i="10"/>
  <c r="C275" i="10"/>
  <c r="CA275" i="10" s="1"/>
  <c r="G74" i="10" s="1"/>
  <c r="H74" i="10" s="1"/>
  <c r="O287" i="10"/>
  <c r="W295" i="10"/>
  <c r="S291" i="10"/>
  <c r="B371" i="10"/>
  <c r="A370" i="10"/>
  <c r="R65" i="10"/>
  <c r="S65" i="10" s="1"/>
  <c r="B279" i="16" l="1"/>
  <c r="A278" i="16"/>
  <c r="AE65" i="16"/>
  <c r="T65" i="16"/>
  <c r="M69" i="16"/>
  <c r="L69" i="16"/>
  <c r="E74" i="16"/>
  <c r="O72" i="16"/>
  <c r="AN73" i="16"/>
  <c r="AC396" i="16"/>
  <c r="F373" i="16"/>
  <c r="V389" i="16"/>
  <c r="Y392" i="16"/>
  <c r="N381" i="16"/>
  <c r="R385" i="16"/>
  <c r="AD397" i="16"/>
  <c r="E372" i="16"/>
  <c r="Q384" i="16"/>
  <c r="I376" i="16"/>
  <c r="J377" i="16"/>
  <c r="Z393" i="16"/>
  <c r="U388" i="16"/>
  <c r="M380" i="16"/>
  <c r="H375" i="16"/>
  <c r="D371" i="16"/>
  <c r="P383" i="16"/>
  <c r="AA394" i="16"/>
  <c r="T387" i="16"/>
  <c r="X391" i="16"/>
  <c r="AE398" i="16"/>
  <c r="AE400" i="16" s="1"/>
  <c r="L379" i="16"/>
  <c r="AB395" i="16"/>
  <c r="W390" i="16"/>
  <c r="K378" i="16"/>
  <c r="C370" i="16"/>
  <c r="CA370" i="16" s="1"/>
  <c r="J75" i="16" s="1"/>
  <c r="G374" i="16"/>
  <c r="S386" i="16"/>
  <c r="O382" i="16"/>
  <c r="B372" i="16"/>
  <c r="A371" i="16"/>
  <c r="AI76" i="16"/>
  <c r="A77" i="16"/>
  <c r="P67" i="16"/>
  <c r="Q67" i="16" s="1"/>
  <c r="R67" i="16" s="1"/>
  <c r="R292" i="16"/>
  <c r="N288" i="16"/>
  <c r="J284" i="16"/>
  <c r="Z300" i="16"/>
  <c r="AD304" i="16"/>
  <c r="AD306" i="16" s="1"/>
  <c r="F280" i="16"/>
  <c r="V296" i="16"/>
  <c r="AA301" i="16"/>
  <c r="L286" i="16"/>
  <c r="AB302" i="16"/>
  <c r="U295" i="16"/>
  <c r="P290" i="16"/>
  <c r="E279" i="16"/>
  <c r="Q291" i="16"/>
  <c r="D278" i="16"/>
  <c r="H282" i="16"/>
  <c r="X298" i="16"/>
  <c r="M287" i="16"/>
  <c r="Y299" i="16"/>
  <c r="T294" i="16"/>
  <c r="I283" i="16"/>
  <c r="AC303" i="16"/>
  <c r="O289" i="16"/>
  <c r="S293" i="16"/>
  <c r="W297" i="16"/>
  <c r="C277" i="16"/>
  <c r="CA277" i="16" s="1"/>
  <c r="G76" i="16" s="1"/>
  <c r="H76" i="16" s="1"/>
  <c r="K285" i="16"/>
  <c r="G281" i="16"/>
  <c r="AL68" i="16"/>
  <c r="K70" i="16"/>
  <c r="D71" i="16"/>
  <c r="I71" i="16" s="1"/>
  <c r="AH64" i="16"/>
  <c r="AG64" i="16"/>
  <c r="T66" i="16"/>
  <c r="AE66" i="16"/>
  <c r="AL68" i="10"/>
  <c r="P68" i="10" s="1"/>
  <c r="Q68" i="10" s="1"/>
  <c r="R68" i="10" s="1"/>
  <c r="AE65" i="10"/>
  <c r="T65" i="10"/>
  <c r="AH64" i="10"/>
  <c r="AG64" i="10"/>
  <c r="P383" i="10"/>
  <c r="J377" i="10"/>
  <c r="AD397" i="10"/>
  <c r="AE398" i="10"/>
  <c r="AE400" i="10" s="1"/>
  <c r="R385" i="10"/>
  <c r="F373" i="10"/>
  <c r="Z393" i="10"/>
  <c r="T387" i="10"/>
  <c r="AB395" i="10"/>
  <c r="I376" i="10"/>
  <c r="N381" i="10"/>
  <c r="AA394" i="10"/>
  <c r="H375" i="10"/>
  <c r="E372" i="10"/>
  <c r="Q384" i="10"/>
  <c r="AC396" i="10"/>
  <c r="V389" i="10"/>
  <c r="X391" i="10"/>
  <c r="Y392" i="10"/>
  <c r="D371" i="10"/>
  <c r="L379" i="10"/>
  <c r="M380" i="10"/>
  <c r="U388" i="10"/>
  <c r="S386" i="10"/>
  <c r="K378" i="10"/>
  <c r="O382" i="10"/>
  <c r="W390" i="10"/>
  <c r="G374" i="10"/>
  <c r="C370" i="10"/>
  <c r="CA370" i="10" s="1"/>
  <c r="J75" i="10" s="1"/>
  <c r="P67" i="10"/>
  <c r="Q67" i="10" s="1"/>
  <c r="B278" i="10"/>
  <c r="A277" i="10"/>
  <c r="K70" i="10"/>
  <c r="D71" i="10"/>
  <c r="I71" i="10" s="1"/>
  <c r="B372" i="10"/>
  <c r="A371" i="10"/>
  <c r="E74" i="10"/>
  <c r="A77" i="10"/>
  <c r="AI76" i="10"/>
  <c r="AH66" i="10"/>
  <c r="AG66" i="10"/>
  <c r="O72" i="10"/>
  <c r="AN73" i="10"/>
  <c r="X297" i="10"/>
  <c r="N287" i="10"/>
  <c r="D277" i="10"/>
  <c r="AA300" i="10"/>
  <c r="J283" i="10"/>
  <c r="Y298" i="10"/>
  <c r="H281" i="10"/>
  <c r="R291" i="10"/>
  <c r="F279" i="10"/>
  <c r="P289" i="10"/>
  <c r="AB301" i="10"/>
  <c r="U294" i="10"/>
  <c r="Z299" i="10"/>
  <c r="T293" i="10"/>
  <c r="E278" i="10"/>
  <c r="M286" i="10"/>
  <c r="AC302" i="10"/>
  <c r="V295" i="10"/>
  <c r="AE304" i="10"/>
  <c r="AE306" i="10" s="1"/>
  <c r="Q290" i="10"/>
  <c r="L285" i="10"/>
  <c r="I282" i="10"/>
  <c r="AD303" i="10"/>
  <c r="G280" i="10"/>
  <c r="W296" i="10"/>
  <c r="O288" i="10"/>
  <c r="C276" i="10"/>
  <c r="CA276" i="10" s="1"/>
  <c r="G75" i="10" s="1"/>
  <c r="H75" i="10" s="1"/>
  <c r="K284" i="10"/>
  <c r="S292" i="10"/>
  <c r="L69" i="10"/>
  <c r="M69" i="10"/>
  <c r="E75" i="10" l="1"/>
  <c r="AL69" i="16"/>
  <c r="P69" i="16" s="1"/>
  <c r="P68" i="16"/>
  <c r="Q68" i="16" s="1"/>
  <c r="R68" i="16" s="1"/>
  <c r="F374" i="16"/>
  <c r="Q385" i="16"/>
  <c r="I377" i="16"/>
  <c r="Z394" i="16"/>
  <c r="E373" i="16"/>
  <c r="M381" i="16"/>
  <c r="AC397" i="16"/>
  <c r="N382" i="16"/>
  <c r="R386" i="16"/>
  <c r="U389" i="16"/>
  <c r="Y393" i="16"/>
  <c r="AD398" i="16"/>
  <c r="AD400" i="16" s="1"/>
  <c r="J378" i="16"/>
  <c r="V390" i="16"/>
  <c r="D372" i="16"/>
  <c r="P384" i="16"/>
  <c r="X392" i="16"/>
  <c r="AA395" i="16"/>
  <c r="T388" i="16"/>
  <c r="AB396" i="16"/>
  <c r="L380" i="16"/>
  <c r="H376" i="16"/>
  <c r="S387" i="16"/>
  <c r="K379" i="16"/>
  <c r="C371" i="16"/>
  <c r="CA371" i="16" s="1"/>
  <c r="J76" i="16" s="1"/>
  <c r="O383" i="16"/>
  <c r="G375" i="16"/>
  <c r="W391" i="16"/>
  <c r="O73" i="16"/>
  <c r="AN74" i="16"/>
  <c r="S67" i="16"/>
  <c r="AI77" i="16"/>
  <c r="A78" i="16"/>
  <c r="B373" i="16"/>
  <c r="A372" i="16"/>
  <c r="AG65" i="16"/>
  <c r="AH65" i="16"/>
  <c r="AH66" i="16"/>
  <c r="AG66" i="16"/>
  <c r="K71" i="16"/>
  <c r="D72" i="16"/>
  <c r="I72" i="16" s="1"/>
  <c r="E75" i="16"/>
  <c r="D279" i="16"/>
  <c r="R293" i="16"/>
  <c r="N289" i="16"/>
  <c r="J285" i="16"/>
  <c r="F281" i="16"/>
  <c r="Z301" i="16"/>
  <c r="AA302" i="16"/>
  <c r="P291" i="16"/>
  <c r="T295" i="16"/>
  <c r="X299" i="16"/>
  <c r="AC304" i="16"/>
  <c r="AC306" i="16" s="1"/>
  <c r="L287" i="16"/>
  <c r="E280" i="16"/>
  <c r="M288" i="16"/>
  <c r="H283" i="16"/>
  <c r="I284" i="16"/>
  <c r="Q292" i="16"/>
  <c r="V297" i="16"/>
  <c r="AB303" i="16"/>
  <c r="U296" i="16"/>
  <c r="Y300" i="16"/>
  <c r="S294" i="16"/>
  <c r="W298" i="16"/>
  <c r="G282" i="16"/>
  <c r="C278" i="16"/>
  <c r="CA278" i="16" s="1"/>
  <c r="G77" i="16" s="1"/>
  <c r="H77" i="16" s="1"/>
  <c r="K286" i="16"/>
  <c r="O290" i="16"/>
  <c r="L70" i="16"/>
  <c r="M70" i="16"/>
  <c r="A279" i="16"/>
  <c r="B280" i="16"/>
  <c r="D72" i="10"/>
  <c r="I72" i="10" s="1"/>
  <c r="K71" i="10"/>
  <c r="S68" i="10"/>
  <c r="L70" i="10"/>
  <c r="M70" i="10"/>
  <c r="O73" i="10"/>
  <c r="AN74" i="10"/>
  <c r="N382" i="10"/>
  <c r="D372" i="10"/>
  <c r="T388" i="10"/>
  <c r="AB396" i="10"/>
  <c r="J378" i="10"/>
  <c r="Z394" i="10"/>
  <c r="AA395" i="10"/>
  <c r="I377" i="10"/>
  <c r="AD398" i="10"/>
  <c r="AD400" i="10" s="1"/>
  <c r="F374" i="10"/>
  <c r="V390" i="10"/>
  <c r="H376" i="10"/>
  <c r="X392" i="10"/>
  <c r="Y393" i="10"/>
  <c r="AC397" i="10"/>
  <c r="P384" i="10"/>
  <c r="U389" i="10"/>
  <c r="E373" i="10"/>
  <c r="M381" i="10"/>
  <c r="R386" i="10"/>
  <c r="L380" i="10"/>
  <c r="Q385" i="10"/>
  <c r="K379" i="10"/>
  <c r="C371" i="10"/>
  <c r="CA371" i="10" s="1"/>
  <c r="J76" i="10" s="1"/>
  <c r="S387" i="10"/>
  <c r="O383" i="10"/>
  <c r="G375" i="10"/>
  <c r="W391" i="10"/>
  <c r="U295" i="10"/>
  <c r="D278" i="10"/>
  <c r="AD304" i="10"/>
  <c r="AD306" i="10" s="1"/>
  <c r="I283" i="10"/>
  <c r="AC303" i="10"/>
  <c r="R292" i="10"/>
  <c r="M287" i="10"/>
  <c r="T294" i="10"/>
  <c r="H282" i="10"/>
  <c r="X298" i="10"/>
  <c r="Z300" i="10"/>
  <c r="L286" i="10"/>
  <c r="F280" i="10"/>
  <c r="Q291" i="10"/>
  <c r="E279" i="10"/>
  <c r="V296" i="10"/>
  <c r="J284" i="10"/>
  <c r="P290" i="10"/>
  <c r="AA301" i="10"/>
  <c r="AB302" i="10"/>
  <c r="N288" i="10"/>
  <c r="Y299" i="10"/>
  <c r="W297" i="10"/>
  <c r="O289" i="10"/>
  <c r="S293" i="10"/>
  <c r="K285" i="10"/>
  <c r="C277" i="10"/>
  <c r="CA277" i="10" s="1"/>
  <c r="G76" i="10" s="1"/>
  <c r="H76" i="10" s="1"/>
  <c r="G281" i="10"/>
  <c r="R67" i="10"/>
  <c r="S67" i="10" s="1"/>
  <c r="AL69" i="10"/>
  <c r="AI77" i="10"/>
  <c r="A78" i="10"/>
  <c r="A372" i="10"/>
  <c r="B373" i="10"/>
  <c r="B279" i="10"/>
  <c r="A278" i="10"/>
  <c r="AG65" i="10"/>
  <c r="AH65" i="10"/>
  <c r="E76" i="16" l="1"/>
  <c r="Q69" i="16"/>
  <c r="R294" i="16"/>
  <c r="N290" i="16"/>
  <c r="J286" i="16"/>
  <c r="Z302" i="16"/>
  <c r="F282" i="16"/>
  <c r="AA303" i="16"/>
  <c r="M289" i="16"/>
  <c r="D280" i="16"/>
  <c r="P292" i="16"/>
  <c r="T296" i="16"/>
  <c r="U297" i="16"/>
  <c r="H284" i="16"/>
  <c r="V298" i="16"/>
  <c r="L288" i="16"/>
  <c r="X300" i="16"/>
  <c r="AB304" i="16"/>
  <c r="AB306" i="16" s="1"/>
  <c r="I285" i="16"/>
  <c r="Q293" i="16"/>
  <c r="E281" i="16"/>
  <c r="Y301" i="16"/>
  <c r="K287" i="16"/>
  <c r="W299" i="16"/>
  <c r="G283" i="16"/>
  <c r="S295" i="16"/>
  <c r="O291" i="16"/>
  <c r="C279" i="16"/>
  <c r="CA279" i="16" s="1"/>
  <c r="G78" i="16" s="1"/>
  <c r="H78" i="16" s="1"/>
  <c r="AC398" i="16"/>
  <c r="AC400" i="16" s="1"/>
  <c r="R387" i="16"/>
  <c r="E374" i="16"/>
  <c r="Z395" i="16"/>
  <c r="Q386" i="16"/>
  <c r="M382" i="16"/>
  <c r="I378" i="16"/>
  <c r="Y394" i="16"/>
  <c r="F375" i="16"/>
  <c r="U390" i="16"/>
  <c r="J379" i="16"/>
  <c r="N383" i="16"/>
  <c r="V391" i="16"/>
  <c r="D373" i="16"/>
  <c r="L381" i="16"/>
  <c r="T389" i="16"/>
  <c r="AB397" i="16"/>
  <c r="AA396" i="16"/>
  <c r="H377" i="16"/>
  <c r="P385" i="16"/>
  <c r="X393" i="16"/>
  <c r="K380" i="16"/>
  <c r="S388" i="16"/>
  <c r="W392" i="16"/>
  <c r="G376" i="16"/>
  <c r="C372" i="16"/>
  <c r="CA372" i="16" s="1"/>
  <c r="J77" i="16" s="1"/>
  <c r="O384" i="16"/>
  <c r="A373" i="16"/>
  <c r="B374" i="16"/>
  <c r="K72" i="16"/>
  <c r="D73" i="16"/>
  <c r="I73" i="16" s="1"/>
  <c r="AE67" i="16"/>
  <c r="T67" i="16"/>
  <c r="B281" i="16"/>
  <c r="A280" i="16"/>
  <c r="AL70" i="16"/>
  <c r="L71" i="16"/>
  <c r="M71" i="16"/>
  <c r="AI78" i="16"/>
  <c r="A79" i="16"/>
  <c r="O74" i="16"/>
  <c r="AN75" i="16"/>
  <c r="S68" i="16"/>
  <c r="AE67" i="10"/>
  <c r="T67" i="10"/>
  <c r="P69" i="10"/>
  <c r="T68" i="10"/>
  <c r="AE68" i="10"/>
  <c r="A279" i="10"/>
  <c r="B280" i="10"/>
  <c r="A79" i="10"/>
  <c r="AI78" i="10"/>
  <c r="L71" i="10"/>
  <c r="M71" i="10"/>
  <c r="B374" i="10"/>
  <c r="A373" i="10"/>
  <c r="K72" i="10"/>
  <c r="D73" i="10"/>
  <c r="I73" i="10" s="1"/>
  <c r="F281" i="10"/>
  <c r="Q292" i="10"/>
  <c r="E280" i="10"/>
  <c r="T295" i="10"/>
  <c r="X299" i="10"/>
  <c r="H283" i="10"/>
  <c r="P291" i="10"/>
  <c r="D279" i="10"/>
  <c r="R293" i="10"/>
  <c r="AA302" i="10"/>
  <c r="L287" i="10"/>
  <c r="U296" i="10"/>
  <c r="Y300" i="10"/>
  <c r="AC304" i="10"/>
  <c r="AC306" i="10" s="1"/>
  <c r="I284" i="10"/>
  <c r="Z301" i="10"/>
  <c r="V297" i="10"/>
  <c r="M288" i="10"/>
  <c r="N289" i="10"/>
  <c r="AB303" i="10"/>
  <c r="J285" i="10"/>
  <c r="O290" i="10"/>
  <c r="S294" i="10"/>
  <c r="G282" i="10"/>
  <c r="K286" i="10"/>
  <c r="W298" i="10"/>
  <c r="C278" i="10"/>
  <c r="CA278" i="10" s="1"/>
  <c r="G77" i="10" s="1"/>
  <c r="H77" i="10" s="1"/>
  <c r="O74" i="10"/>
  <c r="AN75" i="10"/>
  <c r="J379" i="10"/>
  <c r="P385" i="10"/>
  <c r="T389" i="10"/>
  <c r="X393" i="10"/>
  <c r="V391" i="10"/>
  <c r="R387" i="10"/>
  <c r="N383" i="10"/>
  <c r="Z395" i="10"/>
  <c r="AA396" i="10"/>
  <c r="E374" i="10"/>
  <c r="L381" i="10"/>
  <c r="Y394" i="10"/>
  <c r="F375" i="10"/>
  <c r="U390" i="10"/>
  <c r="H377" i="10"/>
  <c r="D373" i="10"/>
  <c r="I378" i="10"/>
  <c r="Q386" i="10"/>
  <c r="AB397" i="10"/>
  <c r="M382" i="10"/>
  <c r="AC398" i="10"/>
  <c r="AC400" i="10" s="1"/>
  <c r="K380" i="10"/>
  <c r="S388" i="10"/>
  <c r="O384" i="10"/>
  <c r="G376" i="10"/>
  <c r="C372" i="10"/>
  <c r="CA372" i="10" s="1"/>
  <c r="J77" i="10" s="1"/>
  <c r="W392" i="10"/>
  <c r="AL70" i="10"/>
  <c r="E76" i="10"/>
  <c r="R69" i="16" l="1"/>
  <c r="S69" i="16" s="1"/>
  <c r="N291" i="16"/>
  <c r="J287" i="16"/>
  <c r="AA304" i="16"/>
  <c r="AA306" i="16" s="1"/>
  <c r="F283" i="16"/>
  <c r="Z303" i="16"/>
  <c r="R295" i="16"/>
  <c r="H285" i="16"/>
  <c r="P293" i="16"/>
  <c r="T297" i="16"/>
  <c r="V299" i="16"/>
  <c r="Q294" i="16"/>
  <c r="I286" i="16"/>
  <c r="D281" i="16"/>
  <c r="X301" i="16"/>
  <c r="E282" i="16"/>
  <c r="U298" i="16"/>
  <c r="Y302" i="16"/>
  <c r="L289" i="16"/>
  <c r="M290" i="16"/>
  <c r="S296" i="16"/>
  <c r="C280" i="16"/>
  <c r="CA280" i="16" s="1"/>
  <c r="G79" i="16" s="1"/>
  <c r="H79" i="16" s="1"/>
  <c r="K288" i="16"/>
  <c r="O292" i="16"/>
  <c r="G284" i="16"/>
  <c r="W300" i="16"/>
  <c r="K73" i="16"/>
  <c r="D74" i="16"/>
  <c r="I74" i="16" s="1"/>
  <c r="B375" i="16"/>
  <c r="A374" i="16"/>
  <c r="B282" i="16"/>
  <c r="A281" i="16"/>
  <c r="L72" i="16"/>
  <c r="M72" i="16"/>
  <c r="U391" i="16"/>
  <c r="I379" i="16"/>
  <c r="F376" i="16"/>
  <c r="V392" i="16"/>
  <c r="M383" i="16"/>
  <c r="N384" i="16"/>
  <c r="Z396" i="16"/>
  <c r="E375" i="16"/>
  <c r="Q387" i="16"/>
  <c r="Y395" i="16"/>
  <c r="J380" i="16"/>
  <c r="R388" i="16"/>
  <c r="L382" i="16"/>
  <c r="T390" i="16"/>
  <c r="H378" i="16"/>
  <c r="X394" i="16"/>
  <c r="AA397" i="16"/>
  <c r="P386" i="16"/>
  <c r="AB398" i="16"/>
  <c r="AB400" i="16" s="1"/>
  <c r="D374" i="16"/>
  <c r="C373" i="16"/>
  <c r="CA373" i="16" s="1"/>
  <c r="J78" i="16" s="1"/>
  <c r="W393" i="16"/>
  <c r="G377" i="16"/>
  <c r="S389" i="16"/>
  <c r="O385" i="16"/>
  <c r="K381" i="16"/>
  <c r="T68" i="16"/>
  <c r="AE68" i="16"/>
  <c r="AI79" i="16"/>
  <c r="A80" i="16"/>
  <c r="AL71" i="16"/>
  <c r="E77" i="16"/>
  <c r="O75" i="16"/>
  <c r="AN76" i="16"/>
  <c r="P70" i="16"/>
  <c r="Q70" i="16" s="1"/>
  <c r="AH67" i="16"/>
  <c r="AG67" i="16"/>
  <c r="AL71" i="10"/>
  <c r="B375" i="10"/>
  <c r="A374" i="10"/>
  <c r="D74" i="10"/>
  <c r="I74" i="10" s="1"/>
  <c r="K73" i="10"/>
  <c r="AH68" i="10"/>
  <c r="AG68" i="10"/>
  <c r="L72" i="10"/>
  <c r="M72" i="10"/>
  <c r="AI79" i="10"/>
  <c r="A80" i="10"/>
  <c r="P70" i="10"/>
  <c r="Q70" i="10" s="1"/>
  <c r="R70" i="10" s="1"/>
  <c r="O75" i="10"/>
  <c r="AN76" i="10"/>
  <c r="F282" i="10"/>
  <c r="P292" i="10"/>
  <c r="X300" i="10"/>
  <c r="AB304" i="10"/>
  <c r="AB306" i="10" s="1"/>
  <c r="Q293" i="10"/>
  <c r="D280" i="10"/>
  <c r="J286" i="10"/>
  <c r="AA303" i="10"/>
  <c r="H284" i="10"/>
  <c r="L288" i="10"/>
  <c r="M289" i="10"/>
  <c r="E281" i="10"/>
  <c r="U297" i="10"/>
  <c r="N290" i="10"/>
  <c r="V298" i="10"/>
  <c r="Z302" i="10"/>
  <c r="R294" i="10"/>
  <c r="T296" i="10"/>
  <c r="Y301" i="10"/>
  <c r="I285" i="10"/>
  <c r="W299" i="10"/>
  <c r="O291" i="10"/>
  <c r="C279" i="10"/>
  <c r="CA279" i="10" s="1"/>
  <c r="G78" i="10" s="1"/>
  <c r="H78" i="10" s="1"/>
  <c r="S295" i="10"/>
  <c r="G283" i="10"/>
  <c r="K287" i="10"/>
  <c r="E77" i="10"/>
  <c r="V392" i="10"/>
  <c r="H378" i="10"/>
  <c r="P386" i="10"/>
  <c r="R388" i="10"/>
  <c r="N384" i="10"/>
  <c r="Z396" i="10"/>
  <c r="AA397" i="10"/>
  <c r="J380" i="10"/>
  <c r="T390" i="10"/>
  <c r="Y395" i="10"/>
  <c r="F376" i="10"/>
  <c r="X394" i="10"/>
  <c r="AB398" i="10"/>
  <c r="AB400" i="10" s="1"/>
  <c r="E375" i="10"/>
  <c r="I379" i="10"/>
  <c r="Q387" i="10"/>
  <c r="D374" i="10"/>
  <c r="L382" i="10"/>
  <c r="M383" i="10"/>
  <c r="U391" i="10"/>
  <c r="K381" i="10"/>
  <c r="W393" i="10"/>
  <c r="C373" i="10"/>
  <c r="CA373" i="10" s="1"/>
  <c r="J78" i="10" s="1"/>
  <c r="S389" i="10"/>
  <c r="O385" i="10"/>
  <c r="G377" i="10"/>
  <c r="B281" i="10"/>
  <c r="A280" i="10"/>
  <c r="Q69" i="10"/>
  <c r="R69" i="10" s="1"/>
  <c r="AH67" i="10"/>
  <c r="AG67" i="10"/>
  <c r="AE69" i="16" l="1"/>
  <c r="T69" i="16"/>
  <c r="E78" i="16"/>
  <c r="R70" i="16"/>
  <c r="S70" i="16" s="1"/>
  <c r="AL72" i="16"/>
  <c r="P72" i="16" s="1"/>
  <c r="Q72" i="16" s="1"/>
  <c r="R72" i="16" s="1"/>
  <c r="S72" i="16" s="1"/>
  <c r="AI80" i="16"/>
  <c r="A81" i="16"/>
  <c r="B376" i="16"/>
  <c r="A375" i="16"/>
  <c r="N292" i="16"/>
  <c r="Z304" i="16"/>
  <c r="Z306" i="16" s="1"/>
  <c r="R296" i="16"/>
  <c r="J288" i="16"/>
  <c r="V300" i="16"/>
  <c r="E283" i="16"/>
  <c r="M291" i="16"/>
  <c r="F284" i="16"/>
  <c r="D282" i="16"/>
  <c r="X302" i="16"/>
  <c r="I287" i="16"/>
  <c r="Q295" i="16"/>
  <c r="Y303" i="16"/>
  <c r="L290" i="16"/>
  <c r="U299" i="16"/>
  <c r="H286" i="16"/>
  <c r="P294" i="16"/>
  <c r="T298" i="16"/>
  <c r="S297" i="16"/>
  <c r="K289" i="16"/>
  <c r="C281" i="16"/>
  <c r="CA281" i="16" s="1"/>
  <c r="G80" i="16" s="1"/>
  <c r="H80" i="16" s="1"/>
  <c r="W301" i="16"/>
  <c r="O293" i="16"/>
  <c r="G285" i="16"/>
  <c r="K74" i="16"/>
  <c r="D75" i="16"/>
  <c r="I75" i="16" s="1"/>
  <c r="P71" i="16"/>
  <c r="A282" i="16"/>
  <c r="B283" i="16"/>
  <c r="M73" i="16"/>
  <c r="L73" i="16"/>
  <c r="O76" i="16"/>
  <c r="AN77" i="16"/>
  <c r="AH68" i="16"/>
  <c r="AG68" i="16"/>
  <c r="F377" i="16"/>
  <c r="N385" i="16"/>
  <c r="M384" i="16"/>
  <c r="Y396" i="16"/>
  <c r="Z397" i="16"/>
  <c r="E376" i="16"/>
  <c r="U392" i="16"/>
  <c r="Q388" i="16"/>
  <c r="J381" i="16"/>
  <c r="V393" i="16"/>
  <c r="I380" i="16"/>
  <c r="R389" i="16"/>
  <c r="AA398" i="16"/>
  <c r="AA400" i="16" s="1"/>
  <c r="H379" i="16"/>
  <c r="P387" i="16"/>
  <c r="D375" i="16"/>
  <c r="T391" i="16"/>
  <c r="L383" i="16"/>
  <c r="X395" i="16"/>
  <c r="C374" i="16"/>
  <c r="CA374" i="16" s="1"/>
  <c r="J79" i="16" s="1"/>
  <c r="G378" i="16"/>
  <c r="K382" i="16"/>
  <c r="O386" i="16"/>
  <c r="S390" i="16"/>
  <c r="W394" i="16"/>
  <c r="P71" i="10"/>
  <c r="Q71" i="10" s="1"/>
  <c r="R71" i="10" s="1"/>
  <c r="S71" i="10" s="1"/>
  <c r="K74" i="10"/>
  <c r="D75" i="10"/>
  <c r="I75" i="10" s="1"/>
  <c r="S70" i="10"/>
  <c r="S69" i="10"/>
  <c r="A281" i="10"/>
  <c r="B282" i="10"/>
  <c r="O76" i="10"/>
  <c r="AN77" i="10"/>
  <c r="J381" i="10"/>
  <c r="AA398" i="10"/>
  <c r="AA400" i="10" s="1"/>
  <c r="D375" i="10"/>
  <c r="F377" i="10"/>
  <c r="R389" i="10"/>
  <c r="V393" i="10"/>
  <c r="L383" i="10"/>
  <c r="I380" i="10"/>
  <c r="M384" i="10"/>
  <c r="Q388" i="10"/>
  <c r="T391" i="10"/>
  <c r="N385" i="10"/>
  <c r="P387" i="10"/>
  <c r="Z397" i="10"/>
  <c r="E376" i="10"/>
  <c r="U392" i="10"/>
  <c r="H379" i="10"/>
  <c r="Y396" i="10"/>
  <c r="X395" i="10"/>
  <c r="O386" i="10"/>
  <c r="W394" i="10"/>
  <c r="C374" i="10"/>
  <c r="CA374" i="10" s="1"/>
  <c r="J79" i="10" s="1"/>
  <c r="G378" i="10"/>
  <c r="K382" i="10"/>
  <c r="S390" i="10"/>
  <c r="AA304" i="10"/>
  <c r="AA306" i="10" s="1"/>
  <c r="Z303" i="10"/>
  <c r="X301" i="10"/>
  <c r="U298" i="10"/>
  <c r="Y302" i="10"/>
  <c r="V299" i="10"/>
  <c r="J287" i="10"/>
  <c r="H285" i="10"/>
  <c r="L289" i="10"/>
  <c r="I286" i="10"/>
  <c r="N291" i="10"/>
  <c r="E282" i="10"/>
  <c r="P293" i="10"/>
  <c r="M290" i="10"/>
  <c r="F283" i="10"/>
  <c r="Q294" i="10"/>
  <c r="D281" i="10"/>
  <c r="R295" i="10"/>
  <c r="T297" i="10"/>
  <c r="O292" i="10"/>
  <c r="G284" i="10"/>
  <c r="K288" i="10"/>
  <c r="S296" i="10"/>
  <c r="W300" i="10"/>
  <c r="C280" i="10"/>
  <c r="CA280" i="10" s="1"/>
  <c r="G79" i="10" s="1"/>
  <c r="H79" i="10" s="1"/>
  <c r="E78" i="10"/>
  <c r="A81" i="10"/>
  <c r="AI80" i="10"/>
  <c r="AL72" i="10"/>
  <c r="L73" i="10"/>
  <c r="M73" i="10"/>
  <c r="A375" i="10"/>
  <c r="B376" i="10"/>
  <c r="E79" i="10" l="1"/>
  <c r="AG69" i="16"/>
  <c r="AH69" i="16"/>
  <c r="AL73" i="16"/>
  <c r="P73" i="16" s="1"/>
  <c r="T72" i="16"/>
  <c r="AE72" i="16"/>
  <c r="H287" i="16"/>
  <c r="L291" i="16"/>
  <c r="R297" i="16"/>
  <c r="N293" i="16"/>
  <c r="J289" i="16"/>
  <c r="F285" i="16"/>
  <c r="V301" i="16"/>
  <c r="D283" i="16"/>
  <c r="P295" i="16"/>
  <c r="E284" i="16"/>
  <c r="Q296" i="16"/>
  <c r="X303" i="16"/>
  <c r="M292" i="16"/>
  <c r="I288" i="16"/>
  <c r="Y304" i="16"/>
  <c r="Y306" i="16" s="1"/>
  <c r="T299" i="16"/>
  <c r="U300" i="16"/>
  <c r="C282" i="16"/>
  <c r="CA282" i="16" s="1"/>
  <c r="G81" i="16" s="1"/>
  <c r="H81" i="16" s="1"/>
  <c r="K290" i="16"/>
  <c r="G286" i="16"/>
  <c r="W302" i="16"/>
  <c r="O294" i="16"/>
  <c r="S298" i="16"/>
  <c r="K75" i="16"/>
  <c r="D76" i="16"/>
  <c r="I76" i="16" s="1"/>
  <c r="A376" i="16"/>
  <c r="B377" i="16"/>
  <c r="Q71" i="16"/>
  <c r="R71" i="16" s="1"/>
  <c r="L74" i="16"/>
  <c r="M74" i="16"/>
  <c r="AI81" i="16"/>
  <c r="A82" i="16"/>
  <c r="E79" i="16"/>
  <c r="O77" i="16"/>
  <c r="AN78" i="16"/>
  <c r="A283" i="16"/>
  <c r="B284" i="16"/>
  <c r="T70" i="16"/>
  <c r="AE70" i="16"/>
  <c r="E377" i="16"/>
  <c r="Y397" i="16"/>
  <c r="N386" i="16"/>
  <c r="U393" i="16"/>
  <c r="Q389" i="16"/>
  <c r="M385" i="16"/>
  <c r="I381" i="16"/>
  <c r="R390" i="16"/>
  <c r="F378" i="16"/>
  <c r="J382" i="16"/>
  <c r="V394" i="16"/>
  <c r="Z398" i="16"/>
  <c r="Z400" i="16" s="1"/>
  <c r="D376" i="16"/>
  <c r="X396" i="16"/>
  <c r="L384" i="16"/>
  <c r="H380" i="16"/>
  <c r="P388" i="16"/>
  <c r="T392" i="16"/>
  <c r="K383" i="16"/>
  <c r="O387" i="16"/>
  <c r="S391" i="16"/>
  <c r="G379" i="16"/>
  <c r="C375" i="16"/>
  <c r="CA375" i="16" s="1"/>
  <c r="J80" i="16" s="1"/>
  <c r="W395" i="16"/>
  <c r="AE71" i="10"/>
  <c r="T71" i="10"/>
  <c r="T70" i="10"/>
  <c r="AE70" i="10"/>
  <c r="AL73" i="10"/>
  <c r="E283" i="10"/>
  <c r="D282" i="10"/>
  <c r="L290" i="10"/>
  <c r="Z304" i="10"/>
  <c r="Z306" i="10" s="1"/>
  <c r="H286" i="10"/>
  <c r="X302" i="10"/>
  <c r="I287" i="10"/>
  <c r="U299" i="10"/>
  <c r="Y303" i="10"/>
  <c r="J288" i="10"/>
  <c r="N292" i="10"/>
  <c r="F284" i="10"/>
  <c r="P294" i="10"/>
  <c r="M291" i="10"/>
  <c r="V300" i="10"/>
  <c r="Q295" i="10"/>
  <c r="R296" i="10"/>
  <c r="T298" i="10"/>
  <c r="W301" i="10"/>
  <c r="K289" i="10"/>
  <c r="C281" i="10"/>
  <c r="CA281" i="10" s="1"/>
  <c r="G80" i="10" s="1"/>
  <c r="H80" i="10" s="1"/>
  <c r="G285" i="10"/>
  <c r="S297" i="10"/>
  <c r="O293" i="10"/>
  <c r="D76" i="10"/>
  <c r="I76" i="10" s="1"/>
  <c r="K75" i="10"/>
  <c r="B377" i="10"/>
  <c r="A376" i="10"/>
  <c r="P72" i="10"/>
  <c r="Q72" i="10" s="1"/>
  <c r="AI81" i="10"/>
  <c r="A82" i="10"/>
  <c r="O77" i="10"/>
  <c r="AN78" i="10"/>
  <c r="AE69" i="10"/>
  <c r="T69" i="10"/>
  <c r="L74" i="10"/>
  <c r="M74" i="10"/>
  <c r="A282" i="10"/>
  <c r="B283" i="10"/>
  <c r="H380" i="10"/>
  <c r="N386" i="10"/>
  <c r="Z398" i="10"/>
  <c r="Z400" i="10" s="1"/>
  <c r="F378" i="10"/>
  <c r="J382" i="10"/>
  <c r="R390" i="10"/>
  <c r="D376" i="10"/>
  <c r="P388" i="10"/>
  <c r="X396" i="10"/>
  <c r="L384" i="10"/>
  <c r="I381" i="10"/>
  <c r="Q389" i="10"/>
  <c r="Y397" i="10"/>
  <c r="V394" i="10"/>
  <c r="U393" i="10"/>
  <c r="T392" i="10"/>
  <c r="E377" i="10"/>
  <c r="M385" i="10"/>
  <c r="W395" i="10"/>
  <c r="G379" i="10"/>
  <c r="S391" i="10"/>
  <c r="K383" i="10"/>
  <c r="O387" i="10"/>
  <c r="C375" i="10"/>
  <c r="CA375" i="10" s="1"/>
  <c r="J80" i="10" s="1"/>
  <c r="E80" i="10" s="1"/>
  <c r="S71" i="16" l="1"/>
  <c r="AE71" i="16" s="1"/>
  <c r="AH70" i="16"/>
  <c r="AG70" i="16"/>
  <c r="O78" i="16"/>
  <c r="AN79" i="16"/>
  <c r="E378" i="16"/>
  <c r="M386" i="16"/>
  <c r="F379" i="16"/>
  <c r="U394" i="16"/>
  <c r="N387" i="16"/>
  <c r="R391" i="16"/>
  <c r="V395" i="16"/>
  <c r="Q390" i="16"/>
  <c r="J383" i="16"/>
  <c r="I382" i="16"/>
  <c r="Y398" i="16"/>
  <c r="Y400" i="16" s="1"/>
  <c r="P389" i="16"/>
  <c r="H381" i="16"/>
  <c r="T393" i="16"/>
  <c r="D377" i="16"/>
  <c r="X397" i="16"/>
  <c r="L385" i="16"/>
  <c r="S392" i="16"/>
  <c r="C376" i="16"/>
  <c r="CA376" i="16" s="1"/>
  <c r="J81" i="16" s="1"/>
  <c r="W396" i="16"/>
  <c r="G380" i="16"/>
  <c r="K384" i="16"/>
  <c r="O388" i="16"/>
  <c r="Q73" i="16"/>
  <c r="K76" i="16"/>
  <c r="D77" i="16"/>
  <c r="I77" i="16" s="1"/>
  <c r="B285" i="16"/>
  <c r="A284" i="16"/>
  <c r="E80" i="16"/>
  <c r="AI82" i="16"/>
  <c r="A83" i="16"/>
  <c r="AL74" i="16"/>
  <c r="M75" i="16"/>
  <c r="L75" i="16"/>
  <c r="AH72" i="16"/>
  <c r="AG72" i="16"/>
  <c r="R298" i="16"/>
  <c r="N294" i="16"/>
  <c r="J290" i="16"/>
  <c r="Q297" i="16"/>
  <c r="X304" i="16"/>
  <c r="X306" i="16" s="1"/>
  <c r="M293" i="16"/>
  <c r="F286" i="16"/>
  <c r="V302" i="16"/>
  <c r="H288" i="16"/>
  <c r="D284" i="16"/>
  <c r="E285" i="16"/>
  <c r="I289" i="16"/>
  <c r="L292" i="16"/>
  <c r="P296" i="16"/>
  <c r="T300" i="16"/>
  <c r="U301" i="16"/>
  <c r="K291" i="16"/>
  <c r="O295" i="16"/>
  <c r="G287" i="16"/>
  <c r="S299" i="16"/>
  <c r="C283" i="16"/>
  <c r="CA283" i="16" s="1"/>
  <c r="G82" i="16" s="1"/>
  <c r="H82" i="16" s="1"/>
  <c r="W303" i="16"/>
  <c r="A377" i="16"/>
  <c r="B378" i="16"/>
  <c r="AL74" i="10"/>
  <c r="P74" i="10" s="1"/>
  <c r="Q74" i="10" s="1"/>
  <c r="A83" i="10"/>
  <c r="AI82" i="10"/>
  <c r="L75" i="10"/>
  <c r="M75" i="10"/>
  <c r="O78" i="10"/>
  <c r="AN79" i="10"/>
  <c r="K76" i="10"/>
  <c r="D77" i="10"/>
  <c r="I77" i="10" s="1"/>
  <c r="N293" i="10"/>
  <c r="Y304" i="10"/>
  <c r="Y306" i="10" s="1"/>
  <c r="V301" i="10"/>
  <c r="Q296" i="10"/>
  <c r="J289" i="10"/>
  <c r="F285" i="10"/>
  <c r="H287" i="10"/>
  <c r="T299" i="10"/>
  <c r="U300" i="10"/>
  <c r="E284" i="10"/>
  <c r="M292" i="10"/>
  <c r="P295" i="10"/>
  <c r="R297" i="10"/>
  <c r="L291" i="10"/>
  <c r="X303" i="10"/>
  <c r="D283" i="10"/>
  <c r="I288" i="10"/>
  <c r="C282" i="10"/>
  <c r="CA282" i="10" s="1"/>
  <c r="G81" i="10" s="1"/>
  <c r="H81" i="10" s="1"/>
  <c r="S298" i="10"/>
  <c r="K290" i="10"/>
  <c r="G286" i="10"/>
  <c r="O294" i="10"/>
  <c r="W302" i="10"/>
  <c r="J383" i="10"/>
  <c r="R391" i="10"/>
  <c r="N387" i="10"/>
  <c r="V395" i="10"/>
  <c r="D377" i="10"/>
  <c r="Y398" i="10"/>
  <c r="Y400" i="10" s="1"/>
  <c r="T393" i="10"/>
  <c r="E378" i="10"/>
  <c r="Q390" i="10"/>
  <c r="I382" i="10"/>
  <c r="H381" i="10"/>
  <c r="L385" i="10"/>
  <c r="X397" i="10"/>
  <c r="M386" i="10"/>
  <c r="U394" i="10"/>
  <c r="F379" i="10"/>
  <c r="P389" i="10"/>
  <c r="O388" i="10"/>
  <c r="C376" i="10"/>
  <c r="CA376" i="10" s="1"/>
  <c r="J81" i="10" s="1"/>
  <c r="E81" i="10" s="1"/>
  <c r="S392" i="10"/>
  <c r="K384" i="10"/>
  <c r="W396" i="10"/>
  <c r="G380" i="10"/>
  <c r="P73" i="10"/>
  <c r="Q73" i="10" s="1"/>
  <c r="R73" i="10" s="1"/>
  <c r="AG69" i="10"/>
  <c r="AH69" i="10"/>
  <c r="B284" i="10"/>
  <c r="A283" i="10"/>
  <c r="R72" i="10"/>
  <c r="S72" i="10" s="1"/>
  <c r="B378" i="10"/>
  <c r="A377" i="10"/>
  <c r="AH70" i="10"/>
  <c r="AG70" i="10"/>
  <c r="AH71" i="10"/>
  <c r="AG71" i="10"/>
  <c r="T71" i="16" l="1"/>
  <c r="N388" i="16"/>
  <c r="E379" i="16"/>
  <c r="D378" i="16"/>
  <c r="I383" i="16"/>
  <c r="J384" i="16"/>
  <c r="U395" i="16"/>
  <c r="M387" i="16"/>
  <c r="R392" i="16"/>
  <c r="V396" i="16"/>
  <c r="Q391" i="16"/>
  <c r="F380" i="16"/>
  <c r="T394" i="16"/>
  <c r="P390" i="16"/>
  <c r="X398" i="16"/>
  <c r="X400" i="16" s="1"/>
  <c r="H382" i="16"/>
  <c r="L386" i="16"/>
  <c r="W397" i="16"/>
  <c r="G381" i="16"/>
  <c r="K385" i="16"/>
  <c r="O389" i="16"/>
  <c r="S393" i="16"/>
  <c r="C377" i="16"/>
  <c r="CA377" i="16" s="1"/>
  <c r="J82" i="16" s="1"/>
  <c r="E81" i="16"/>
  <c r="M76" i="16"/>
  <c r="L76" i="16"/>
  <c r="AL75" i="16"/>
  <c r="AI83" i="16"/>
  <c r="A84" i="16"/>
  <c r="E286" i="16"/>
  <c r="F287" i="16"/>
  <c r="V303" i="16"/>
  <c r="R299" i="16"/>
  <c r="J291" i="16"/>
  <c r="N295" i="16"/>
  <c r="P297" i="16"/>
  <c r="I290" i="16"/>
  <c r="D285" i="16"/>
  <c r="U302" i="16"/>
  <c r="H289" i="16"/>
  <c r="L293" i="16"/>
  <c r="T301" i="16"/>
  <c r="M294" i="16"/>
  <c r="Q298" i="16"/>
  <c r="S300" i="16"/>
  <c r="O296" i="16"/>
  <c r="C284" i="16"/>
  <c r="CA284" i="16" s="1"/>
  <c r="G83" i="16" s="1"/>
  <c r="H83" i="16" s="1"/>
  <c r="K292" i="16"/>
  <c r="W304" i="16"/>
  <c r="W306" i="16" s="1"/>
  <c r="G288" i="16"/>
  <c r="O79" i="16"/>
  <c r="AN80" i="16"/>
  <c r="R73" i="16"/>
  <c r="S73" i="16" s="1"/>
  <c r="B286" i="16"/>
  <c r="A285" i="16"/>
  <c r="B379" i="16"/>
  <c r="A378" i="16"/>
  <c r="P74" i="16"/>
  <c r="Q74" i="16" s="1"/>
  <c r="K77" i="16"/>
  <c r="D78" i="16"/>
  <c r="I78" i="16" s="1"/>
  <c r="AH71" i="16"/>
  <c r="AG71" i="16"/>
  <c r="R74" i="10"/>
  <c r="S74" i="10" s="1"/>
  <c r="T72" i="10"/>
  <c r="AE72" i="10"/>
  <c r="I289" i="10"/>
  <c r="H288" i="10"/>
  <c r="P296" i="10"/>
  <c r="D284" i="10"/>
  <c r="U301" i="10"/>
  <c r="J290" i="10"/>
  <c r="L292" i="10"/>
  <c r="T300" i="10"/>
  <c r="N294" i="10"/>
  <c r="E285" i="10"/>
  <c r="M293" i="10"/>
  <c r="X304" i="10"/>
  <c r="X306" i="10" s="1"/>
  <c r="F286" i="10"/>
  <c r="Q297" i="10"/>
  <c r="R298" i="10"/>
  <c r="V302" i="10"/>
  <c r="O295" i="10"/>
  <c r="C283" i="10"/>
  <c r="CA283" i="10" s="1"/>
  <c r="G82" i="10" s="1"/>
  <c r="H82" i="10" s="1"/>
  <c r="G287" i="10"/>
  <c r="K291" i="10"/>
  <c r="W303" i="10"/>
  <c r="S299" i="10"/>
  <c r="R392" i="10"/>
  <c r="D378" i="10"/>
  <c r="V396" i="10"/>
  <c r="N388" i="10"/>
  <c r="F380" i="10"/>
  <c r="E379" i="10"/>
  <c r="Q391" i="10"/>
  <c r="U395" i="10"/>
  <c r="X398" i="10"/>
  <c r="X400" i="10" s="1"/>
  <c r="M387" i="10"/>
  <c r="J384" i="10"/>
  <c r="H382" i="10"/>
  <c r="L386" i="10"/>
  <c r="P390" i="10"/>
  <c r="T394" i="10"/>
  <c r="I383" i="10"/>
  <c r="S393" i="10"/>
  <c r="G381" i="10"/>
  <c r="O389" i="10"/>
  <c r="K385" i="10"/>
  <c r="W397" i="10"/>
  <c r="C377" i="10"/>
  <c r="CA377" i="10" s="1"/>
  <c r="J82" i="10" s="1"/>
  <c r="A284" i="10"/>
  <c r="B285" i="10"/>
  <c r="S73" i="10"/>
  <c r="D78" i="10"/>
  <c r="I78" i="10" s="1"/>
  <c r="K77" i="10"/>
  <c r="B379" i="10"/>
  <c r="A378" i="10"/>
  <c r="L76" i="10"/>
  <c r="M76" i="10"/>
  <c r="O79" i="10"/>
  <c r="AN80" i="10"/>
  <c r="AL75" i="10"/>
  <c r="AI83" i="10"/>
  <c r="A84" i="10"/>
  <c r="K78" i="16" l="1"/>
  <c r="D79" i="16"/>
  <c r="I79" i="16" s="1"/>
  <c r="AE73" i="16"/>
  <c r="T73" i="16"/>
  <c r="L77" i="16"/>
  <c r="M77" i="16"/>
  <c r="E380" i="16"/>
  <c r="U396" i="16"/>
  <c r="Q392" i="16"/>
  <c r="I384" i="16"/>
  <c r="N389" i="16"/>
  <c r="R393" i="16"/>
  <c r="V397" i="16"/>
  <c r="J385" i="16"/>
  <c r="M388" i="16"/>
  <c r="F381" i="16"/>
  <c r="L387" i="16"/>
  <c r="D379" i="16"/>
  <c r="H383" i="16"/>
  <c r="P391" i="16"/>
  <c r="T395" i="16"/>
  <c r="O390" i="16"/>
  <c r="K386" i="16"/>
  <c r="W398" i="16"/>
  <c r="W400" i="16" s="1"/>
  <c r="S394" i="16"/>
  <c r="C378" i="16"/>
  <c r="CA378" i="16" s="1"/>
  <c r="J83" i="16" s="1"/>
  <c r="G382" i="16"/>
  <c r="E82" i="16"/>
  <c r="B380" i="16"/>
  <c r="A379" i="16"/>
  <c r="T302" i="16"/>
  <c r="J292" i="16"/>
  <c r="R300" i="16"/>
  <c r="F288" i="16"/>
  <c r="N296" i="16"/>
  <c r="D286" i="16"/>
  <c r="M295" i="16"/>
  <c r="U303" i="16"/>
  <c r="H290" i="16"/>
  <c r="L294" i="16"/>
  <c r="I291" i="16"/>
  <c r="V304" i="16"/>
  <c r="V306" i="16" s="1"/>
  <c r="P298" i="16"/>
  <c r="E287" i="16"/>
  <c r="Q299" i="16"/>
  <c r="K293" i="16"/>
  <c r="C285" i="16"/>
  <c r="CA285" i="16" s="1"/>
  <c r="G84" i="16" s="1"/>
  <c r="H84" i="16" s="1"/>
  <c r="S301" i="16"/>
  <c r="O297" i="16"/>
  <c r="G289" i="16"/>
  <c r="O80" i="16"/>
  <c r="AN81" i="16"/>
  <c r="P75" i="16"/>
  <c r="Q75" i="16" s="1"/>
  <c r="R75" i="16" s="1"/>
  <c r="R74" i="16"/>
  <c r="S74" i="16" s="1"/>
  <c r="B287" i="16"/>
  <c r="A286" i="16"/>
  <c r="AI84" i="16"/>
  <c r="A85" i="16"/>
  <c r="AL76" i="16"/>
  <c r="AL76" i="10"/>
  <c r="P76" i="10" s="1"/>
  <c r="Q76" i="10" s="1"/>
  <c r="M77" i="10"/>
  <c r="L77" i="10"/>
  <c r="A85" i="10"/>
  <c r="AI84" i="10"/>
  <c r="O80" i="10"/>
  <c r="AN81" i="10"/>
  <c r="H383" i="10"/>
  <c r="D379" i="10"/>
  <c r="J385" i="10"/>
  <c r="R393" i="10"/>
  <c r="V397" i="10"/>
  <c r="L387" i="10"/>
  <c r="Q392" i="10"/>
  <c r="P391" i="10"/>
  <c r="U396" i="10"/>
  <c r="N389" i="10"/>
  <c r="F381" i="10"/>
  <c r="I384" i="10"/>
  <c r="M388" i="10"/>
  <c r="T395" i="10"/>
  <c r="E380" i="10"/>
  <c r="C378" i="10"/>
  <c r="CA378" i="10" s="1"/>
  <c r="J83" i="10" s="1"/>
  <c r="S394" i="10"/>
  <c r="K386" i="10"/>
  <c r="G382" i="10"/>
  <c r="O390" i="10"/>
  <c r="W398" i="10"/>
  <c r="W400" i="10" s="1"/>
  <c r="K78" i="10"/>
  <c r="D79" i="10"/>
  <c r="I79" i="10" s="1"/>
  <c r="AH72" i="10"/>
  <c r="AG72" i="10"/>
  <c r="B380" i="10"/>
  <c r="A379" i="10"/>
  <c r="AE73" i="10"/>
  <c r="T73" i="10"/>
  <c r="P75" i="10"/>
  <c r="Q75" i="10" s="1"/>
  <c r="F287" i="10"/>
  <c r="T301" i="10"/>
  <c r="E286" i="10"/>
  <c r="M294" i="10"/>
  <c r="P297" i="10"/>
  <c r="J291" i="10"/>
  <c r="N295" i="10"/>
  <c r="L293" i="10"/>
  <c r="Q298" i="10"/>
  <c r="V303" i="10"/>
  <c r="R299" i="10"/>
  <c r="I290" i="10"/>
  <c r="H289" i="10"/>
  <c r="U302" i="10"/>
  <c r="D285" i="10"/>
  <c r="G288" i="10"/>
  <c r="S300" i="10"/>
  <c r="K292" i="10"/>
  <c r="W304" i="10"/>
  <c r="W306" i="10" s="1"/>
  <c r="O296" i="10"/>
  <c r="C284" i="10"/>
  <c r="CA284" i="10" s="1"/>
  <c r="G83" i="10" s="1"/>
  <c r="H83" i="10" s="1"/>
  <c r="T74" i="10"/>
  <c r="AE74" i="10"/>
  <c r="A285" i="10"/>
  <c r="B286" i="10"/>
  <c r="E82" i="10"/>
  <c r="AL77" i="16" l="1"/>
  <c r="P77" i="16" s="1"/>
  <c r="Q77" i="16" s="1"/>
  <c r="E83" i="16"/>
  <c r="R75" i="10"/>
  <c r="S75" i="10" s="1"/>
  <c r="AL77" i="10"/>
  <c r="T74" i="16"/>
  <c r="AE74" i="16"/>
  <c r="P76" i="16"/>
  <c r="V398" i="16"/>
  <c r="V400" i="16" s="1"/>
  <c r="Q393" i="16"/>
  <c r="F382" i="16"/>
  <c r="J386" i="16"/>
  <c r="E381" i="16"/>
  <c r="M389" i="16"/>
  <c r="I385" i="16"/>
  <c r="R394" i="16"/>
  <c r="U397" i="16"/>
  <c r="N390" i="16"/>
  <c r="P392" i="16"/>
  <c r="L388" i="16"/>
  <c r="D380" i="16"/>
  <c r="H384" i="16"/>
  <c r="T396" i="16"/>
  <c r="S395" i="16"/>
  <c r="O391" i="16"/>
  <c r="C379" i="16"/>
  <c r="CA379" i="16" s="1"/>
  <c r="J84" i="16" s="1"/>
  <c r="G383" i="16"/>
  <c r="K387" i="16"/>
  <c r="AH73" i="16"/>
  <c r="AG73" i="16"/>
  <c r="F289" i="16"/>
  <c r="R301" i="16"/>
  <c r="N297" i="16"/>
  <c r="J293" i="16"/>
  <c r="Q300" i="16"/>
  <c r="P299" i="16"/>
  <c r="H291" i="16"/>
  <c r="L295" i="16"/>
  <c r="T303" i="16"/>
  <c r="E288" i="16"/>
  <c r="U304" i="16"/>
  <c r="U306" i="16" s="1"/>
  <c r="I292" i="16"/>
  <c r="M296" i="16"/>
  <c r="D287" i="16"/>
  <c r="S302" i="16"/>
  <c r="K294" i="16"/>
  <c r="O298" i="16"/>
  <c r="G290" i="16"/>
  <c r="C286" i="16"/>
  <c r="CA286" i="16" s="1"/>
  <c r="G85" i="16" s="1"/>
  <c r="H85" i="16" s="1"/>
  <c r="A380" i="16"/>
  <c r="B381" i="16"/>
  <c r="AI85" i="16"/>
  <c r="A86" i="16"/>
  <c r="B288" i="16"/>
  <c r="A287" i="16"/>
  <c r="O81" i="16"/>
  <c r="AN82" i="16"/>
  <c r="K79" i="16"/>
  <c r="D80" i="16"/>
  <c r="I80" i="16" s="1"/>
  <c r="S75" i="16"/>
  <c r="M78" i="16"/>
  <c r="L78" i="16"/>
  <c r="P298" i="10"/>
  <c r="L294" i="10"/>
  <c r="Q299" i="10"/>
  <c r="M295" i="10"/>
  <c r="H290" i="10"/>
  <c r="U303" i="10"/>
  <c r="F288" i="10"/>
  <c r="N296" i="10"/>
  <c r="V304" i="10"/>
  <c r="V306" i="10" s="1"/>
  <c r="D286" i="10"/>
  <c r="T302" i="10"/>
  <c r="I291" i="10"/>
  <c r="J292" i="10"/>
  <c r="R300" i="10"/>
  <c r="E287" i="10"/>
  <c r="K293" i="10"/>
  <c r="C285" i="10"/>
  <c r="CA285" i="10" s="1"/>
  <c r="G84" i="10" s="1"/>
  <c r="H84" i="10" s="1"/>
  <c r="G289" i="10"/>
  <c r="O297" i="10"/>
  <c r="S301" i="10"/>
  <c r="R76" i="10"/>
  <c r="S76" i="10" s="1"/>
  <c r="D80" i="10"/>
  <c r="I80" i="10" s="1"/>
  <c r="K79" i="10"/>
  <c r="AI85" i="10"/>
  <c r="A86" i="10"/>
  <c r="B381" i="10"/>
  <c r="A380" i="10"/>
  <c r="O81" i="10"/>
  <c r="AN82" i="10"/>
  <c r="AH74" i="10"/>
  <c r="AG74" i="10"/>
  <c r="AH73" i="10"/>
  <c r="AG73" i="10"/>
  <c r="M78" i="10"/>
  <c r="L78" i="10"/>
  <c r="P77" i="10"/>
  <c r="Q77" i="10" s="1"/>
  <c r="A286" i="10"/>
  <c r="B287" i="10"/>
  <c r="E83" i="10"/>
  <c r="V398" i="10"/>
  <c r="V400" i="10" s="1"/>
  <c r="P392" i="10"/>
  <c r="N390" i="10"/>
  <c r="J386" i="10"/>
  <c r="F382" i="10"/>
  <c r="D380" i="10"/>
  <c r="E381" i="10"/>
  <c r="Q393" i="10"/>
  <c r="M389" i="10"/>
  <c r="U397" i="10"/>
  <c r="T396" i="10"/>
  <c r="I385" i="10"/>
  <c r="R394" i="10"/>
  <c r="H384" i="10"/>
  <c r="L388" i="10"/>
  <c r="K387" i="10"/>
  <c r="O391" i="10"/>
  <c r="C379" i="10"/>
  <c r="CA379" i="10" s="1"/>
  <c r="J84" i="10" s="1"/>
  <c r="G383" i="10"/>
  <c r="S395" i="10"/>
  <c r="E84" i="16" l="1"/>
  <c r="AL78" i="16"/>
  <c r="P78" i="16" s="1"/>
  <c r="Q78" i="16" s="1"/>
  <c r="E84" i="10"/>
  <c r="B289" i="16"/>
  <c r="A288" i="16"/>
  <c r="A381" i="16"/>
  <c r="B382" i="16"/>
  <c r="AE75" i="16"/>
  <c r="T75" i="16"/>
  <c r="O82" i="16"/>
  <c r="AN83" i="16"/>
  <c r="I386" i="16"/>
  <c r="U398" i="16"/>
  <c r="U400" i="16" s="1"/>
  <c r="M390" i="16"/>
  <c r="J387" i="16"/>
  <c r="N391" i="16"/>
  <c r="E382" i="16"/>
  <c r="Q394" i="16"/>
  <c r="F383" i="16"/>
  <c r="R395" i="16"/>
  <c r="D381" i="16"/>
  <c r="H385" i="16"/>
  <c r="L389" i="16"/>
  <c r="T397" i="16"/>
  <c r="P393" i="16"/>
  <c r="K388" i="16"/>
  <c r="O392" i="16"/>
  <c r="G384" i="16"/>
  <c r="C380" i="16"/>
  <c r="CA380" i="16" s="1"/>
  <c r="J85" i="16" s="1"/>
  <c r="E85" i="16" s="1"/>
  <c r="S396" i="16"/>
  <c r="K80" i="16"/>
  <c r="D81" i="16"/>
  <c r="I81" i="16" s="1"/>
  <c r="AI86" i="16"/>
  <c r="A87" i="16"/>
  <c r="AH74" i="16"/>
  <c r="AG74" i="16"/>
  <c r="L79" i="16"/>
  <c r="M79" i="16"/>
  <c r="R302" i="16"/>
  <c r="N298" i="16"/>
  <c r="J294" i="16"/>
  <c r="F290" i="16"/>
  <c r="Q301" i="16"/>
  <c r="H292" i="16"/>
  <c r="T304" i="16"/>
  <c r="T306" i="16" s="1"/>
  <c r="E289" i="16"/>
  <c r="I293" i="16"/>
  <c r="M297" i="16"/>
  <c r="D288" i="16"/>
  <c r="L296" i="16"/>
  <c r="P300" i="16"/>
  <c r="O299" i="16"/>
  <c r="C287" i="16"/>
  <c r="CA287" i="16" s="1"/>
  <c r="G86" i="16" s="1"/>
  <c r="H86" i="16" s="1"/>
  <c r="S303" i="16"/>
  <c r="K295" i="16"/>
  <c r="G291" i="16"/>
  <c r="R77" i="16"/>
  <c r="S77" i="16" s="1"/>
  <c r="Q76" i="16"/>
  <c r="R76" i="16" s="1"/>
  <c r="T76" i="10"/>
  <c r="AE76" i="10"/>
  <c r="B288" i="10"/>
  <c r="A287" i="10"/>
  <c r="R77" i="10"/>
  <c r="S77" i="10" s="1"/>
  <c r="O82" i="10"/>
  <c r="AN83" i="10"/>
  <c r="M79" i="10"/>
  <c r="L79" i="10"/>
  <c r="L295" i="10"/>
  <c r="U304" i="10"/>
  <c r="U306" i="10" s="1"/>
  <c r="I292" i="10"/>
  <c r="D287" i="10"/>
  <c r="H291" i="10"/>
  <c r="E288" i="10"/>
  <c r="M296" i="10"/>
  <c r="N297" i="10"/>
  <c r="R301" i="10"/>
  <c r="Q300" i="10"/>
  <c r="F289" i="10"/>
  <c r="J293" i="10"/>
  <c r="P299" i="10"/>
  <c r="T303" i="10"/>
  <c r="G290" i="10"/>
  <c r="K294" i="10"/>
  <c r="C286" i="10"/>
  <c r="CA286" i="10" s="1"/>
  <c r="G85" i="10" s="1"/>
  <c r="H85" i="10" s="1"/>
  <c r="O298" i="10"/>
  <c r="S302" i="10"/>
  <c r="AL78" i="10"/>
  <c r="AE75" i="10"/>
  <c r="T75" i="10"/>
  <c r="A87" i="10"/>
  <c r="AI86" i="10"/>
  <c r="K80" i="10"/>
  <c r="D81" i="10"/>
  <c r="I81" i="10" s="1"/>
  <c r="B382" i="10"/>
  <c r="A381" i="10"/>
  <c r="R395" i="10"/>
  <c r="F383" i="10"/>
  <c r="H385" i="10"/>
  <c r="T397" i="10"/>
  <c r="N391" i="10"/>
  <c r="J387" i="10"/>
  <c r="U398" i="10"/>
  <c r="U400" i="10" s="1"/>
  <c r="L389" i="10"/>
  <c r="M390" i="10"/>
  <c r="P393" i="10"/>
  <c r="I386" i="10"/>
  <c r="D381" i="10"/>
  <c r="E382" i="10"/>
  <c r="Q394" i="10"/>
  <c r="S396" i="10"/>
  <c r="C380" i="10"/>
  <c r="CA380" i="10" s="1"/>
  <c r="J85" i="10" s="1"/>
  <c r="G384" i="10"/>
  <c r="O392" i="10"/>
  <c r="K388" i="10"/>
  <c r="E85" i="10" l="1"/>
  <c r="AL79" i="16"/>
  <c r="P79" i="16" s="1"/>
  <c r="Q79" i="16" s="1"/>
  <c r="R78" i="16"/>
  <c r="S78" i="16" s="1"/>
  <c r="AE77" i="16"/>
  <c r="T77" i="16"/>
  <c r="AI87" i="16"/>
  <c r="A88" i="16"/>
  <c r="M80" i="16"/>
  <c r="L80" i="16"/>
  <c r="O83" i="16"/>
  <c r="AN84" i="16"/>
  <c r="B383" i="16"/>
  <c r="A382" i="16"/>
  <c r="S76" i="16"/>
  <c r="Q395" i="16"/>
  <c r="M391" i="16"/>
  <c r="J388" i="16"/>
  <c r="N392" i="16"/>
  <c r="R396" i="16"/>
  <c r="I387" i="16"/>
  <c r="F384" i="16"/>
  <c r="E383" i="16"/>
  <c r="H386" i="16"/>
  <c r="T398" i="16"/>
  <c r="T400" i="16" s="1"/>
  <c r="P394" i="16"/>
  <c r="D382" i="16"/>
  <c r="L390" i="16"/>
  <c r="O393" i="16"/>
  <c r="S397" i="16"/>
  <c r="C381" i="16"/>
  <c r="CA381" i="16" s="1"/>
  <c r="J86" i="16" s="1"/>
  <c r="G385" i="16"/>
  <c r="K389" i="16"/>
  <c r="F291" i="16"/>
  <c r="N299" i="16"/>
  <c r="R303" i="16"/>
  <c r="J295" i="16"/>
  <c r="E290" i="16"/>
  <c r="H293" i="16"/>
  <c r="L297" i="16"/>
  <c r="I294" i="16"/>
  <c r="M298" i="16"/>
  <c r="P301" i="16"/>
  <c r="D289" i="16"/>
  <c r="Q302" i="16"/>
  <c r="G292" i="16"/>
  <c r="S304" i="16"/>
  <c r="S306" i="16" s="1"/>
  <c r="C288" i="16"/>
  <c r="CA288" i="16" s="1"/>
  <c r="G87" i="16" s="1"/>
  <c r="H87" i="16" s="1"/>
  <c r="K296" i="16"/>
  <c r="O300" i="16"/>
  <c r="K81" i="16"/>
  <c r="D82" i="16"/>
  <c r="I82" i="16" s="1"/>
  <c r="AH75" i="16"/>
  <c r="AG75" i="16"/>
  <c r="B290" i="16"/>
  <c r="A289" i="16"/>
  <c r="AE77" i="10"/>
  <c r="T77" i="10"/>
  <c r="J294" i="10"/>
  <c r="Q301" i="10"/>
  <c r="D288" i="10"/>
  <c r="E289" i="10"/>
  <c r="N298" i="10"/>
  <c r="R302" i="10"/>
  <c r="H292" i="10"/>
  <c r="I293" i="10"/>
  <c r="F290" i="10"/>
  <c r="L296" i="10"/>
  <c r="P300" i="10"/>
  <c r="M297" i="10"/>
  <c r="T304" i="10"/>
  <c r="T306" i="10" s="1"/>
  <c r="K295" i="10"/>
  <c r="G291" i="10"/>
  <c r="O299" i="10"/>
  <c r="C287" i="10"/>
  <c r="CA287" i="10" s="1"/>
  <c r="G86" i="10" s="1"/>
  <c r="H86" i="10" s="1"/>
  <c r="S303" i="10"/>
  <c r="N392" i="10"/>
  <c r="H386" i="10"/>
  <c r="L390" i="10"/>
  <c r="R396" i="10"/>
  <c r="D382" i="10"/>
  <c r="T398" i="10"/>
  <c r="T400" i="10" s="1"/>
  <c r="J388" i="10"/>
  <c r="F384" i="10"/>
  <c r="M391" i="10"/>
  <c r="P394" i="10"/>
  <c r="E383" i="10"/>
  <c r="Q395" i="10"/>
  <c r="I387" i="10"/>
  <c r="S397" i="10"/>
  <c r="K389" i="10"/>
  <c r="C381" i="10"/>
  <c r="CA381" i="10" s="1"/>
  <c r="J86" i="10" s="1"/>
  <c r="O393" i="10"/>
  <c r="G385" i="10"/>
  <c r="O83" i="10"/>
  <c r="AN84" i="10"/>
  <c r="B289" i="10"/>
  <c r="A288" i="10"/>
  <c r="AI87" i="10"/>
  <c r="A88" i="10"/>
  <c r="B383" i="10"/>
  <c r="A382" i="10"/>
  <c r="AH75" i="10"/>
  <c r="AG75" i="10"/>
  <c r="AG76" i="10"/>
  <c r="AH76" i="10"/>
  <c r="M80" i="10"/>
  <c r="L80" i="10"/>
  <c r="D82" i="10"/>
  <c r="I82" i="10" s="1"/>
  <c r="K81" i="10"/>
  <c r="P78" i="10"/>
  <c r="AL79" i="10"/>
  <c r="AL80" i="16" l="1"/>
  <c r="P80" i="16" s="1"/>
  <c r="AL80" i="10"/>
  <c r="P80" i="10" s="1"/>
  <c r="Q80" i="10" s="1"/>
  <c r="R79" i="16"/>
  <c r="S79" i="16" s="1"/>
  <c r="O84" i="16"/>
  <c r="AN85" i="16"/>
  <c r="R304" i="16"/>
  <c r="R306" i="16" s="1"/>
  <c r="J296" i="16"/>
  <c r="N300" i="16"/>
  <c r="H294" i="16"/>
  <c r="L298" i="16"/>
  <c r="E291" i="16"/>
  <c r="D290" i="16"/>
  <c r="P302" i="16"/>
  <c r="I295" i="16"/>
  <c r="M299" i="16"/>
  <c r="Q303" i="16"/>
  <c r="F292" i="16"/>
  <c r="O301" i="16"/>
  <c r="C289" i="16"/>
  <c r="CA289" i="16" s="1"/>
  <c r="G88" i="16" s="1"/>
  <c r="H88" i="16" s="1"/>
  <c r="G293" i="16"/>
  <c r="K297" i="16"/>
  <c r="K82" i="16"/>
  <c r="D83" i="16"/>
  <c r="I83" i="16" s="1"/>
  <c r="T76" i="16"/>
  <c r="AE76" i="16"/>
  <c r="T78" i="16"/>
  <c r="AE78" i="16"/>
  <c r="AI88" i="16"/>
  <c r="A89" i="16"/>
  <c r="E86" i="16"/>
  <c r="B291" i="16"/>
  <c r="A290" i="16"/>
  <c r="M81" i="16"/>
  <c r="L81" i="16"/>
  <c r="F385" i="16"/>
  <c r="R397" i="16"/>
  <c r="I388" i="16"/>
  <c r="J389" i="16"/>
  <c r="E384" i="16"/>
  <c r="Q396" i="16"/>
  <c r="M392" i="16"/>
  <c r="N393" i="16"/>
  <c r="L391" i="16"/>
  <c r="D383" i="16"/>
  <c r="H387" i="16"/>
  <c r="P395" i="16"/>
  <c r="S398" i="16"/>
  <c r="S400" i="16" s="1"/>
  <c r="C382" i="16"/>
  <c r="CA382" i="16" s="1"/>
  <c r="J87" i="16" s="1"/>
  <c r="O394" i="16"/>
  <c r="K390" i="16"/>
  <c r="G386" i="16"/>
  <c r="B384" i="16"/>
  <c r="A383" i="16"/>
  <c r="AH77" i="16"/>
  <c r="AG77" i="16"/>
  <c r="K82" i="10"/>
  <c r="D83" i="10"/>
  <c r="I83" i="10" s="1"/>
  <c r="H293" i="10"/>
  <c r="E290" i="10"/>
  <c r="I294" i="10"/>
  <c r="F291" i="10"/>
  <c r="N299" i="10"/>
  <c r="D289" i="10"/>
  <c r="M298" i="10"/>
  <c r="L297" i="10"/>
  <c r="J295" i="10"/>
  <c r="R303" i="10"/>
  <c r="P301" i="10"/>
  <c r="Q302" i="10"/>
  <c r="C288" i="10"/>
  <c r="CA288" i="10" s="1"/>
  <c r="G87" i="10" s="1"/>
  <c r="H87" i="10" s="1"/>
  <c r="G292" i="10"/>
  <c r="S304" i="10"/>
  <c r="S306" i="10" s="1"/>
  <c r="K296" i="10"/>
  <c r="O300" i="10"/>
  <c r="Q78" i="10"/>
  <c r="R78" i="10" s="1"/>
  <c r="A89" i="10"/>
  <c r="AI88" i="10"/>
  <c r="B290" i="10"/>
  <c r="A289" i="10"/>
  <c r="AG77" i="10"/>
  <c r="AH77" i="10"/>
  <c r="B384" i="10"/>
  <c r="A383" i="10"/>
  <c r="P79" i="10"/>
  <c r="Q79" i="10" s="1"/>
  <c r="R79" i="10" s="1"/>
  <c r="L81" i="10"/>
  <c r="M81" i="10"/>
  <c r="L391" i="10"/>
  <c r="N393" i="10"/>
  <c r="J389" i="10"/>
  <c r="F385" i="10"/>
  <c r="R397" i="10"/>
  <c r="P395" i="10"/>
  <c r="E384" i="10"/>
  <c r="M392" i="10"/>
  <c r="D383" i="10"/>
  <c r="H387" i="10"/>
  <c r="I388" i="10"/>
  <c r="Q396" i="10"/>
  <c r="O394" i="10"/>
  <c r="G386" i="10"/>
  <c r="S398" i="10"/>
  <c r="S400" i="10" s="1"/>
  <c r="K390" i="10"/>
  <c r="C382" i="10"/>
  <c r="CA382" i="10" s="1"/>
  <c r="J87" i="10" s="1"/>
  <c r="O84" i="10"/>
  <c r="AN85" i="10"/>
  <c r="E86" i="10"/>
  <c r="E87" i="10" l="1"/>
  <c r="J390" i="16"/>
  <c r="R398" i="16"/>
  <c r="R400" i="16" s="1"/>
  <c r="Q397" i="16"/>
  <c r="M393" i="16"/>
  <c r="E385" i="16"/>
  <c r="F386" i="16"/>
  <c r="N394" i="16"/>
  <c r="I389" i="16"/>
  <c r="D384" i="16"/>
  <c r="P396" i="16"/>
  <c r="H388" i="16"/>
  <c r="L392" i="16"/>
  <c r="K391" i="16"/>
  <c r="G387" i="16"/>
  <c r="C383" i="16"/>
  <c r="CA383" i="16" s="1"/>
  <c r="J88" i="16" s="1"/>
  <c r="O395" i="16"/>
  <c r="J297" i="16"/>
  <c r="N301" i="16"/>
  <c r="H295" i="16"/>
  <c r="I296" i="16"/>
  <c r="F293" i="16"/>
  <c r="P303" i="16"/>
  <c r="D291" i="16"/>
  <c r="L299" i="16"/>
  <c r="E292" i="16"/>
  <c r="M300" i="16"/>
  <c r="Q304" i="16"/>
  <c r="Q306" i="16" s="1"/>
  <c r="C290" i="16"/>
  <c r="CA290" i="16" s="1"/>
  <c r="G89" i="16" s="1"/>
  <c r="H89" i="16" s="1"/>
  <c r="K298" i="16"/>
  <c r="O302" i="16"/>
  <c r="G294" i="16"/>
  <c r="AI89" i="16"/>
  <c r="A90" i="16"/>
  <c r="AE79" i="16"/>
  <c r="T79" i="16"/>
  <c r="B385" i="16"/>
  <c r="A384" i="16"/>
  <c r="A291" i="16"/>
  <c r="B292" i="16"/>
  <c r="AH76" i="16"/>
  <c r="AG76" i="16"/>
  <c r="O85" i="16"/>
  <c r="AN86" i="16"/>
  <c r="Q80" i="16"/>
  <c r="R80" i="16" s="1"/>
  <c r="S80" i="16" s="1"/>
  <c r="AL81" i="16"/>
  <c r="E87" i="16"/>
  <c r="K83" i="16"/>
  <c r="D84" i="16"/>
  <c r="I84" i="16" s="1"/>
  <c r="AH78" i="16"/>
  <c r="AG78" i="16"/>
  <c r="M82" i="16"/>
  <c r="L82" i="16"/>
  <c r="O85" i="10"/>
  <c r="AN86" i="10"/>
  <c r="AL81" i="10"/>
  <c r="R398" i="10"/>
  <c r="R400" i="10" s="1"/>
  <c r="N394" i="10"/>
  <c r="J390" i="10"/>
  <c r="P396" i="10"/>
  <c r="F386" i="10"/>
  <c r="I389" i="10"/>
  <c r="L392" i="10"/>
  <c r="E385" i="10"/>
  <c r="Q397" i="10"/>
  <c r="D384" i="10"/>
  <c r="H388" i="10"/>
  <c r="M393" i="10"/>
  <c r="O395" i="10"/>
  <c r="C383" i="10"/>
  <c r="CA383" i="10" s="1"/>
  <c r="J88" i="10" s="1"/>
  <c r="K391" i="10"/>
  <c r="G387" i="10"/>
  <c r="D290" i="10"/>
  <c r="P302" i="10"/>
  <c r="E291" i="10"/>
  <c r="M299" i="10"/>
  <c r="F292" i="10"/>
  <c r="I295" i="10"/>
  <c r="Q303" i="10"/>
  <c r="N300" i="10"/>
  <c r="R304" i="10"/>
  <c r="R306" i="10" s="1"/>
  <c r="L298" i="10"/>
  <c r="H294" i="10"/>
  <c r="J296" i="10"/>
  <c r="O301" i="10"/>
  <c r="K297" i="10"/>
  <c r="C289" i="10"/>
  <c r="CA289" i="10" s="1"/>
  <c r="G88" i="10" s="1"/>
  <c r="H88" i="10" s="1"/>
  <c r="G293" i="10"/>
  <c r="S78" i="10"/>
  <c r="S79" i="10"/>
  <c r="B385" i="10"/>
  <c r="A384" i="10"/>
  <c r="B291" i="10"/>
  <c r="A290" i="10"/>
  <c r="AI89" i="10"/>
  <c r="A90" i="10"/>
  <c r="R80" i="10"/>
  <c r="S80" i="10" s="1"/>
  <c r="D84" i="10"/>
  <c r="I84" i="10" s="1"/>
  <c r="K83" i="10"/>
  <c r="L82" i="10"/>
  <c r="M82" i="10"/>
  <c r="E88" i="16" l="1"/>
  <c r="T80" i="16"/>
  <c r="AE80" i="16"/>
  <c r="AL82" i="16"/>
  <c r="F294" i="16"/>
  <c r="H296" i="16"/>
  <c r="N302" i="16"/>
  <c r="J298" i="16"/>
  <c r="P304" i="16"/>
  <c r="P306" i="16" s="1"/>
  <c r="L300" i="16"/>
  <c r="D292" i="16"/>
  <c r="E293" i="16"/>
  <c r="M301" i="16"/>
  <c r="I297" i="16"/>
  <c r="O303" i="16"/>
  <c r="C291" i="16"/>
  <c r="CA291" i="16" s="1"/>
  <c r="G90" i="16" s="1"/>
  <c r="H90" i="16" s="1"/>
  <c r="K299" i="16"/>
  <c r="G295" i="16"/>
  <c r="AH79" i="16"/>
  <c r="AG79" i="16"/>
  <c r="P81" i="16"/>
  <c r="Q398" i="16"/>
  <c r="Q400" i="16" s="1"/>
  <c r="I390" i="16"/>
  <c r="J391" i="16"/>
  <c r="E386" i="16"/>
  <c r="F387" i="16"/>
  <c r="M394" i="16"/>
  <c r="N395" i="16"/>
  <c r="H389" i="16"/>
  <c r="P397" i="16"/>
  <c r="D385" i="16"/>
  <c r="L393" i="16"/>
  <c r="O396" i="16"/>
  <c r="K392" i="16"/>
  <c r="C384" i="16"/>
  <c r="CA384" i="16" s="1"/>
  <c r="J89" i="16" s="1"/>
  <c r="G388" i="16"/>
  <c r="K84" i="16"/>
  <c r="D85" i="16"/>
  <c r="I85" i="16" s="1"/>
  <c r="A385" i="16"/>
  <c r="B386" i="16"/>
  <c r="AI90" i="16"/>
  <c r="A91" i="16"/>
  <c r="L83" i="16"/>
  <c r="M83" i="16"/>
  <c r="O86" i="16"/>
  <c r="AN87" i="16"/>
  <c r="B293" i="16"/>
  <c r="A292" i="16"/>
  <c r="T80" i="10"/>
  <c r="AE80" i="10"/>
  <c r="AL82" i="10"/>
  <c r="M83" i="10"/>
  <c r="L83" i="10"/>
  <c r="A91" i="10"/>
  <c r="AI90" i="10"/>
  <c r="A291" i="10"/>
  <c r="B292" i="10"/>
  <c r="T78" i="10"/>
  <c r="AE78" i="10"/>
  <c r="E88" i="10"/>
  <c r="H295" i="10"/>
  <c r="Q304" i="10"/>
  <c r="Q306" i="10" s="1"/>
  <c r="L299" i="10"/>
  <c r="I296" i="10"/>
  <c r="E292" i="10"/>
  <c r="P303" i="10"/>
  <c r="M300" i="10"/>
  <c r="F293" i="10"/>
  <c r="N301" i="10"/>
  <c r="J297" i="10"/>
  <c r="D291" i="10"/>
  <c r="K298" i="10"/>
  <c r="C290" i="10"/>
  <c r="CA290" i="10" s="1"/>
  <c r="G89" i="10" s="1"/>
  <c r="H89" i="10" s="1"/>
  <c r="G294" i="10"/>
  <c r="O302" i="10"/>
  <c r="K84" i="10"/>
  <c r="D85" i="10"/>
  <c r="I85" i="10" s="1"/>
  <c r="F387" i="10"/>
  <c r="D385" i="10"/>
  <c r="N395" i="10"/>
  <c r="Q398" i="10"/>
  <c r="Q400" i="10" s="1"/>
  <c r="J391" i="10"/>
  <c r="H389" i="10"/>
  <c r="P397" i="10"/>
  <c r="E386" i="10"/>
  <c r="I390" i="10"/>
  <c r="M394" i="10"/>
  <c r="L393" i="10"/>
  <c r="K392" i="10"/>
  <c r="G388" i="10"/>
  <c r="O396" i="10"/>
  <c r="C384" i="10"/>
  <c r="CA384" i="10" s="1"/>
  <c r="J89" i="10" s="1"/>
  <c r="P81" i="10"/>
  <c r="AE79" i="10"/>
  <c r="T79" i="10"/>
  <c r="A385" i="10"/>
  <c r="B386" i="10"/>
  <c r="O86" i="10"/>
  <c r="AN87" i="10"/>
  <c r="E89" i="16" l="1"/>
  <c r="B294" i="16"/>
  <c r="A293" i="16"/>
  <c r="AL83" i="16"/>
  <c r="M84" i="16"/>
  <c r="L84" i="16"/>
  <c r="P82" i="16"/>
  <c r="N303" i="16"/>
  <c r="J299" i="16"/>
  <c r="I298" i="16"/>
  <c r="F295" i="16"/>
  <c r="H297" i="16"/>
  <c r="L301" i="16"/>
  <c r="D293" i="16"/>
  <c r="E294" i="16"/>
  <c r="M302" i="16"/>
  <c r="K300" i="16"/>
  <c r="G296" i="16"/>
  <c r="C292" i="16"/>
  <c r="CA292" i="16" s="1"/>
  <c r="G91" i="16" s="1"/>
  <c r="H91" i="16" s="1"/>
  <c r="O304" i="16"/>
  <c r="O306" i="16" s="1"/>
  <c r="O87" i="16"/>
  <c r="AN88" i="16"/>
  <c r="B387" i="16"/>
  <c r="A386" i="16"/>
  <c r="Q81" i="16"/>
  <c r="AH80" i="16"/>
  <c r="AG80" i="16"/>
  <c r="K85" i="16"/>
  <c r="D86" i="16"/>
  <c r="I86" i="16" s="1"/>
  <c r="AI91" i="16"/>
  <c r="A92" i="16"/>
  <c r="M395" i="16"/>
  <c r="I391" i="16"/>
  <c r="N396" i="16"/>
  <c r="J392" i="16"/>
  <c r="E387" i="16"/>
  <c r="F388" i="16"/>
  <c r="L394" i="16"/>
  <c r="P398" i="16"/>
  <c r="P400" i="16" s="1"/>
  <c r="D386" i="16"/>
  <c r="H390" i="16"/>
  <c r="C385" i="16"/>
  <c r="CA385" i="16" s="1"/>
  <c r="J90" i="16" s="1"/>
  <c r="O397" i="16"/>
  <c r="G389" i="16"/>
  <c r="K393" i="16"/>
  <c r="O87" i="10"/>
  <c r="AN88" i="10"/>
  <c r="D86" i="10"/>
  <c r="I86" i="10" s="1"/>
  <c r="K85" i="10"/>
  <c r="B293" i="10"/>
  <c r="A292" i="10"/>
  <c r="P82" i="10"/>
  <c r="N396" i="10"/>
  <c r="F388" i="10"/>
  <c r="J392" i="10"/>
  <c r="D386" i="10"/>
  <c r="H390" i="10"/>
  <c r="M395" i="10"/>
  <c r="E387" i="10"/>
  <c r="L394" i="10"/>
  <c r="I391" i="10"/>
  <c r="P398" i="10"/>
  <c r="P400" i="10" s="1"/>
  <c r="C385" i="10"/>
  <c r="CA385" i="10" s="1"/>
  <c r="J90" i="10" s="1"/>
  <c r="O397" i="10"/>
  <c r="G389" i="10"/>
  <c r="K393" i="10"/>
  <c r="AH79" i="10"/>
  <c r="AG79" i="10"/>
  <c r="M84" i="10"/>
  <c r="L84" i="10"/>
  <c r="E89" i="10"/>
  <c r="D292" i="10"/>
  <c r="H296" i="10"/>
  <c r="L300" i="10"/>
  <c r="P304" i="10"/>
  <c r="P306" i="10" s="1"/>
  <c r="I297" i="10"/>
  <c r="J298" i="10"/>
  <c r="N302" i="10"/>
  <c r="F294" i="10"/>
  <c r="M301" i="10"/>
  <c r="E293" i="10"/>
  <c r="K299" i="10"/>
  <c r="G295" i="10"/>
  <c r="C291" i="10"/>
  <c r="CA291" i="10" s="1"/>
  <c r="G90" i="10" s="1"/>
  <c r="H90" i="10" s="1"/>
  <c r="O303" i="10"/>
  <c r="AI91" i="10"/>
  <c r="A92" i="10"/>
  <c r="AH80" i="10"/>
  <c r="AG80" i="10"/>
  <c r="A386" i="10"/>
  <c r="B387" i="10"/>
  <c r="Q81" i="10"/>
  <c r="R81" i="10" s="1"/>
  <c r="AH78" i="10"/>
  <c r="AG78" i="10"/>
  <c r="AL83" i="10"/>
  <c r="AL84" i="16" l="1"/>
  <c r="P84" i="16" s="1"/>
  <c r="Q84" i="16" s="1"/>
  <c r="R81" i="16"/>
  <c r="S81" i="16" s="1"/>
  <c r="E388" i="16"/>
  <c r="M396" i="16"/>
  <c r="F389" i="16"/>
  <c r="J393" i="16"/>
  <c r="N397" i="16"/>
  <c r="I392" i="16"/>
  <c r="H391" i="16"/>
  <c r="D387" i="16"/>
  <c r="L395" i="16"/>
  <c r="G390" i="16"/>
  <c r="K394" i="16"/>
  <c r="C386" i="16"/>
  <c r="CA386" i="16" s="1"/>
  <c r="J91" i="16" s="1"/>
  <c r="O398" i="16"/>
  <c r="O400" i="16" s="1"/>
  <c r="J300" i="16"/>
  <c r="N304" i="16"/>
  <c r="N306" i="16" s="1"/>
  <c r="F296" i="16"/>
  <c r="D294" i="16"/>
  <c r="L302" i="16"/>
  <c r="M303" i="16"/>
  <c r="E295" i="16"/>
  <c r="H298" i="16"/>
  <c r="I299" i="16"/>
  <c r="C293" i="16"/>
  <c r="CA293" i="16" s="1"/>
  <c r="G92" i="16" s="1"/>
  <c r="H92" i="16" s="1"/>
  <c r="G297" i="16"/>
  <c r="K301" i="16"/>
  <c r="AI92" i="16"/>
  <c r="A93" i="16"/>
  <c r="B388" i="16"/>
  <c r="A387" i="16"/>
  <c r="Q82" i="16"/>
  <c r="R82" i="16" s="1"/>
  <c r="A294" i="16"/>
  <c r="B295" i="16"/>
  <c r="M85" i="16"/>
  <c r="L85" i="16"/>
  <c r="P83" i="16"/>
  <c r="Q83" i="16" s="1"/>
  <c r="R83" i="16" s="1"/>
  <c r="K86" i="16"/>
  <c r="D87" i="16"/>
  <c r="I87" i="16" s="1"/>
  <c r="O88" i="16"/>
  <c r="AN89" i="16"/>
  <c r="E90" i="16"/>
  <c r="E90" i="10"/>
  <c r="S81" i="10"/>
  <c r="AE81" i="10" s="1"/>
  <c r="P83" i="10"/>
  <c r="A387" i="10"/>
  <c r="B388" i="10"/>
  <c r="H297" i="10"/>
  <c r="M302" i="10"/>
  <c r="N303" i="10"/>
  <c r="D293" i="10"/>
  <c r="I298" i="10"/>
  <c r="E294" i="10"/>
  <c r="J299" i="10"/>
  <c r="L301" i="10"/>
  <c r="F295" i="10"/>
  <c r="C292" i="10"/>
  <c r="CA292" i="10" s="1"/>
  <c r="G91" i="10" s="1"/>
  <c r="H91" i="10" s="1"/>
  <c r="K300" i="10"/>
  <c r="G296" i="10"/>
  <c r="O304" i="10"/>
  <c r="O306" i="10" s="1"/>
  <c r="J393" i="10"/>
  <c r="F389" i="10"/>
  <c r="D387" i="10"/>
  <c r="L395" i="10"/>
  <c r="I392" i="10"/>
  <c r="M396" i="10"/>
  <c r="H391" i="10"/>
  <c r="N397" i="10"/>
  <c r="E388" i="10"/>
  <c r="G390" i="10"/>
  <c r="C386" i="10"/>
  <c r="CA386" i="10" s="1"/>
  <c r="J91" i="10" s="1"/>
  <c r="O398" i="10"/>
  <c r="O400" i="10" s="1"/>
  <c r="K394" i="10"/>
  <c r="A93" i="10"/>
  <c r="AI92" i="10"/>
  <c r="A293" i="10"/>
  <c r="B294" i="10"/>
  <c r="O88" i="10"/>
  <c r="AN89" i="10"/>
  <c r="M85" i="10"/>
  <c r="L85" i="10"/>
  <c r="AL84" i="10"/>
  <c r="Q82" i="10"/>
  <c r="K86" i="10"/>
  <c r="D87" i="10"/>
  <c r="I87" i="10" s="1"/>
  <c r="E91" i="16" l="1"/>
  <c r="AL85" i="16"/>
  <c r="P85" i="16" s="1"/>
  <c r="E91" i="10"/>
  <c r="T81" i="10"/>
  <c r="S82" i="16"/>
  <c r="T82" i="16" s="1"/>
  <c r="AE81" i="16"/>
  <c r="T81" i="16"/>
  <c r="O89" i="16"/>
  <c r="AN90" i="16"/>
  <c r="S83" i="16"/>
  <c r="R84" i="16"/>
  <c r="S84" i="16" s="1"/>
  <c r="B389" i="16"/>
  <c r="A388" i="16"/>
  <c r="A295" i="16"/>
  <c r="B296" i="16"/>
  <c r="K87" i="16"/>
  <c r="D88" i="16"/>
  <c r="I88" i="16" s="1"/>
  <c r="J301" i="16"/>
  <c r="F297" i="16"/>
  <c r="E296" i="16"/>
  <c r="D295" i="16"/>
  <c r="H299" i="16"/>
  <c r="I300" i="16"/>
  <c r="M304" i="16"/>
  <c r="M306" i="16" s="1"/>
  <c r="L303" i="16"/>
  <c r="K302" i="16"/>
  <c r="C294" i="16"/>
  <c r="CA294" i="16" s="1"/>
  <c r="G93" i="16" s="1"/>
  <c r="H93" i="16" s="1"/>
  <c r="G298" i="16"/>
  <c r="L86" i="16"/>
  <c r="M86" i="16"/>
  <c r="N398" i="16"/>
  <c r="N400" i="16" s="1"/>
  <c r="E389" i="16"/>
  <c r="M397" i="16"/>
  <c r="I393" i="16"/>
  <c r="J394" i="16"/>
  <c r="D388" i="16"/>
  <c r="L396" i="16"/>
  <c r="F390" i="16"/>
  <c r="H392" i="16"/>
  <c r="G391" i="16"/>
  <c r="K395" i="16"/>
  <c r="C387" i="16"/>
  <c r="CA387" i="16" s="1"/>
  <c r="J92" i="16" s="1"/>
  <c r="AI93" i="16"/>
  <c r="A94" i="16"/>
  <c r="AL85" i="10"/>
  <c r="P85" i="10" s="1"/>
  <c r="Q85" i="10" s="1"/>
  <c r="AI93" i="10"/>
  <c r="A94" i="10"/>
  <c r="A388" i="10"/>
  <c r="B389" i="10"/>
  <c r="P84" i="10"/>
  <c r="O89" i="10"/>
  <c r="AN90" i="10"/>
  <c r="F390" i="10"/>
  <c r="L396" i="10"/>
  <c r="J394" i="10"/>
  <c r="N398" i="10"/>
  <c r="N400" i="10" s="1"/>
  <c r="M397" i="10"/>
  <c r="D388" i="10"/>
  <c r="I393" i="10"/>
  <c r="H392" i="10"/>
  <c r="E389" i="10"/>
  <c r="G391" i="10"/>
  <c r="K395" i="10"/>
  <c r="C387" i="10"/>
  <c r="CA387" i="10" s="1"/>
  <c r="J92" i="10" s="1"/>
  <c r="R82" i="10"/>
  <c r="S82" i="10" s="1"/>
  <c r="D88" i="10"/>
  <c r="I88" i="10" s="1"/>
  <c r="K87" i="10"/>
  <c r="E295" i="10"/>
  <c r="D294" i="10"/>
  <c r="I299" i="10"/>
  <c r="H298" i="10"/>
  <c r="N304" i="10"/>
  <c r="N306" i="10" s="1"/>
  <c r="M303" i="10"/>
  <c r="L302" i="10"/>
  <c r="J300" i="10"/>
  <c r="F296" i="10"/>
  <c r="C293" i="10"/>
  <c r="CA293" i="10" s="1"/>
  <c r="G92" i="10" s="1"/>
  <c r="H92" i="10" s="1"/>
  <c r="K301" i="10"/>
  <c r="G297" i="10"/>
  <c r="L86" i="10"/>
  <c r="M86" i="10"/>
  <c r="A294" i="10"/>
  <c r="B295" i="10"/>
  <c r="Q83" i="10"/>
  <c r="R83" i="10" s="1"/>
  <c r="AG81" i="10"/>
  <c r="AH81" i="10"/>
  <c r="E92" i="10" l="1"/>
  <c r="AE82" i="16"/>
  <c r="AL86" i="16"/>
  <c r="P86" i="16" s="1"/>
  <c r="Q86" i="16" s="1"/>
  <c r="T84" i="16"/>
  <c r="AE84" i="16"/>
  <c r="M87" i="16"/>
  <c r="L87" i="16"/>
  <c r="I394" i="16"/>
  <c r="M398" i="16"/>
  <c r="M400" i="16" s="1"/>
  <c r="F391" i="16"/>
  <c r="E390" i="16"/>
  <c r="J395" i="16"/>
  <c r="D389" i="16"/>
  <c r="H393" i="16"/>
  <c r="L397" i="16"/>
  <c r="C388" i="16"/>
  <c r="CA388" i="16" s="1"/>
  <c r="J93" i="16" s="1"/>
  <c r="G392" i="16"/>
  <c r="K396" i="16"/>
  <c r="AE83" i="16"/>
  <c r="T83" i="16"/>
  <c r="AH81" i="16"/>
  <c r="AG81" i="16"/>
  <c r="AI94" i="16"/>
  <c r="A95" i="16"/>
  <c r="Q85" i="16"/>
  <c r="R85" i="16" s="1"/>
  <c r="B297" i="16"/>
  <c r="A296" i="16"/>
  <c r="A389" i="16"/>
  <c r="B390" i="16"/>
  <c r="O90" i="16"/>
  <c r="AN91" i="16"/>
  <c r="AH82" i="16"/>
  <c r="AG82" i="16"/>
  <c r="J302" i="16"/>
  <c r="I301" i="16"/>
  <c r="F298" i="16"/>
  <c r="L304" i="16"/>
  <c r="L306" i="16" s="1"/>
  <c r="E297" i="16"/>
  <c r="D296" i="16"/>
  <c r="H300" i="16"/>
  <c r="K303" i="16"/>
  <c r="G299" i="16"/>
  <c r="C295" i="16"/>
  <c r="CA295" i="16" s="1"/>
  <c r="G94" i="16" s="1"/>
  <c r="H94" i="16" s="1"/>
  <c r="K88" i="16"/>
  <c r="D89" i="16"/>
  <c r="I89" i="16" s="1"/>
  <c r="E92" i="16"/>
  <c r="AL86" i="10"/>
  <c r="P86" i="10" s="1"/>
  <c r="Q86" i="10" s="1"/>
  <c r="S83" i="10"/>
  <c r="T83" i="10" s="1"/>
  <c r="R85" i="10"/>
  <c r="S85" i="10" s="1"/>
  <c r="T82" i="10"/>
  <c r="AE82" i="10"/>
  <c r="K88" i="10"/>
  <c r="D89" i="10"/>
  <c r="I89" i="10" s="1"/>
  <c r="L397" i="10"/>
  <c r="F391" i="10"/>
  <c r="D389" i="10"/>
  <c r="J395" i="10"/>
  <c r="E390" i="10"/>
  <c r="I394" i="10"/>
  <c r="H393" i="10"/>
  <c r="M398" i="10"/>
  <c r="M400" i="10" s="1"/>
  <c r="K396" i="10"/>
  <c r="C388" i="10"/>
  <c r="CA388" i="10" s="1"/>
  <c r="J93" i="10" s="1"/>
  <c r="G392" i="10"/>
  <c r="M304" i="10"/>
  <c r="M306" i="10" s="1"/>
  <c r="F297" i="10"/>
  <c r="J301" i="10"/>
  <c r="L303" i="10"/>
  <c r="D295" i="10"/>
  <c r="E296" i="10"/>
  <c r="I300" i="10"/>
  <c r="H299" i="10"/>
  <c r="K302" i="10"/>
  <c r="C294" i="10"/>
  <c r="CA294" i="10" s="1"/>
  <c r="G93" i="10" s="1"/>
  <c r="H93" i="10" s="1"/>
  <c r="G298" i="10"/>
  <c r="B390" i="10"/>
  <c r="A389" i="10"/>
  <c r="M87" i="10"/>
  <c r="L87" i="10"/>
  <c r="B296" i="10"/>
  <c r="A295" i="10"/>
  <c r="O90" i="10"/>
  <c r="AN91" i="10"/>
  <c r="Q84" i="10"/>
  <c r="R84" i="10" s="1"/>
  <c r="A95" i="10"/>
  <c r="AI94" i="10"/>
  <c r="AE83" i="10" l="1"/>
  <c r="AH83" i="10" s="1"/>
  <c r="S85" i="16"/>
  <c r="AE85" i="16" s="1"/>
  <c r="E93" i="16"/>
  <c r="L88" i="16"/>
  <c r="M88" i="16"/>
  <c r="B298" i="16"/>
  <c r="A297" i="16"/>
  <c r="R86" i="16"/>
  <c r="S86" i="16" s="1"/>
  <c r="B391" i="16"/>
  <c r="A390" i="16"/>
  <c r="AG83" i="16"/>
  <c r="AH83" i="16"/>
  <c r="AL87" i="16"/>
  <c r="AH84" i="16"/>
  <c r="AG84" i="16"/>
  <c r="E391" i="16"/>
  <c r="J396" i="16"/>
  <c r="I395" i="16"/>
  <c r="F392" i="16"/>
  <c r="H394" i="16"/>
  <c r="L398" i="16"/>
  <c r="L400" i="16" s="1"/>
  <c r="D390" i="16"/>
  <c r="G393" i="16"/>
  <c r="C389" i="16"/>
  <c r="CA389" i="16" s="1"/>
  <c r="J94" i="16" s="1"/>
  <c r="K397" i="16"/>
  <c r="K89" i="16"/>
  <c r="D90" i="16"/>
  <c r="I90" i="16" s="1"/>
  <c r="O91" i="16"/>
  <c r="AN92" i="16"/>
  <c r="J303" i="16"/>
  <c r="F299" i="16"/>
  <c r="I302" i="16"/>
  <c r="D297" i="16"/>
  <c r="H301" i="16"/>
  <c r="E298" i="16"/>
  <c r="C296" i="16"/>
  <c r="CA296" i="16" s="1"/>
  <c r="G95" i="16" s="1"/>
  <c r="H95" i="16" s="1"/>
  <c r="K304" i="16"/>
  <c r="K306" i="16" s="1"/>
  <c r="G300" i="16"/>
  <c r="AI95" i="16"/>
  <c r="A96" i="16"/>
  <c r="AE85" i="10"/>
  <c r="T85" i="10"/>
  <c r="O91" i="10"/>
  <c r="AN92" i="10"/>
  <c r="I301" i="10"/>
  <c r="D296" i="10"/>
  <c r="H300" i="10"/>
  <c r="E297" i="10"/>
  <c r="J302" i="10"/>
  <c r="L304" i="10"/>
  <c r="L306" i="10" s="1"/>
  <c r="F298" i="10"/>
  <c r="K303" i="10"/>
  <c r="C295" i="10"/>
  <c r="CA295" i="10" s="1"/>
  <c r="G94" i="10" s="1"/>
  <c r="H94" i="10" s="1"/>
  <c r="G299" i="10"/>
  <c r="S84" i="10"/>
  <c r="E93" i="10"/>
  <c r="B391" i="10"/>
  <c r="A390" i="10"/>
  <c r="R86" i="10"/>
  <c r="S86" i="10" s="1"/>
  <c r="B297" i="10"/>
  <c r="A296" i="10"/>
  <c r="AG83" i="10"/>
  <c r="L88" i="10"/>
  <c r="M88" i="10"/>
  <c r="AI95" i="10"/>
  <c r="A96" i="10"/>
  <c r="AL87" i="10"/>
  <c r="J396" i="10"/>
  <c r="F392" i="10"/>
  <c r="H394" i="10"/>
  <c r="I395" i="10"/>
  <c r="L398" i="10"/>
  <c r="L400" i="10" s="1"/>
  <c r="E391" i="10"/>
  <c r="D390" i="10"/>
  <c r="C389" i="10"/>
  <c r="CA389" i="10" s="1"/>
  <c r="J94" i="10" s="1"/>
  <c r="G393" i="10"/>
  <c r="K397" i="10"/>
  <c r="D90" i="10"/>
  <c r="I90" i="10" s="1"/>
  <c r="K89" i="10"/>
  <c r="AH82" i="10"/>
  <c r="AG82" i="10"/>
  <c r="T85" i="16" l="1"/>
  <c r="AL88" i="16"/>
  <c r="P88" i="16" s="1"/>
  <c r="Q88" i="16" s="1"/>
  <c r="T86" i="16"/>
  <c r="AE86" i="16"/>
  <c r="K90" i="16"/>
  <c r="D91" i="16"/>
  <c r="I91" i="16" s="1"/>
  <c r="P87" i="16"/>
  <c r="B392" i="16"/>
  <c r="A391" i="16"/>
  <c r="M89" i="16"/>
  <c r="L89" i="16"/>
  <c r="E94" i="16"/>
  <c r="J304" i="16"/>
  <c r="J306" i="16" s="1"/>
  <c r="D298" i="16"/>
  <c r="H302" i="16"/>
  <c r="F300" i="16"/>
  <c r="E299" i="16"/>
  <c r="I303" i="16"/>
  <c r="C297" i="16"/>
  <c r="CA297" i="16" s="1"/>
  <c r="G96" i="16" s="1"/>
  <c r="H96" i="16" s="1"/>
  <c r="G301" i="16"/>
  <c r="AI96" i="16"/>
  <c r="A97" i="16"/>
  <c r="O92" i="16"/>
  <c r="AN93" i="16"/>
  <c r="B299" i="16"/>
  <c r="A298" i="16"/>
  <c r="I396" i="16"/>
  <c r="E392" i="16"/>
  <c r="F393" i="16"/>
  <c r="J397" i="16"/>
  <c r="H395" i="16"/>
  <c r="D391" i="16"/>
  <c r="K398" i="16"/>
  <c r="K400" i="16" s="1"/>
  <c r="G394" i="16"/>
  <c r="C390" i="16"/>
  <c r="CA390" i="16" s="1"/>
  <c r="J95" i="16" s="1"/>
  <c r="AG85" i="16"/>
  <c r="AH85" i="16"/>
  <c r="E94" i="10"/>
  <c r="T86" i="10"/>
  <c r="AE86" i="10"/>
  <c r="T84" i="10"/>
  <c r="AE84" i="10"/>
  <c r="L89" i="10"/>
  <c r="M89" i="10"/>
  <c r="P87" i="10"/>
  <c r="Q87" i="10" s="1"/>
  <c r="B298" i="10"/>
  <c r="A297" i="10"/>
  <c r="K90" i="10"/>
  <c r="D91" i="10"/>
  <c r="I91" i="10" s="1"/>
  <c r="J397" i="10"/>
  <c r="D391" i="10"/>
  <c r="H395" i="10"/>
  <c r="F393" i="10"/>
  <c r="I396" i="10"/>
  <c r="E392" i="10"/>
  <c r="K398" i="10"/>
  <c r="K400" i="10" s="1"/>
  <c r="G394" i="10"/>
  <c r="C390" i="10"/>
  <c r="CA390" i="10" s="1"/>
  <c r="J95" i="10" s="1"/>
  <c r="AH85" i="10"/>
  <c r="AG85" i="10"/>
  <c r="A97" i="10"/>
  <c r="AI96" i="10"/>
  <c r="AL88" i="10"/>
  <c r="J303" i="10"/>
  <c r="E298" i="10"/>
  <c r="F299" i="10"/>
  <c r="D297" i="10"/>
  <c r="I302" i="10"/>
  <c r="H301" i="10"/>
  <c r="C296" i="10"/>
  <c r="CA296" i="10" s="1"/>
  <c r="G95" i="10" s="1"/>
  <c r="H95" i="10" s="1"/>
  <c r="G300" i="10"/>
  <c r="K304" i="10"/>
  <c r="K306" i="10" s="1"/>
  <c r="B392" i="10"/>
  <c r="A391" i="10"/>
  <c r="O92" i="10"/>
  <c r="AN93" i="10"/>
  <c r="Q87" i="16" l="1"/>
  <c r="R87" i="16" s="1"/>
  <c r="S87" i="16" s="1"/>
  <c r="AL89" i="10"/>
  <c r="P89" i="10" s="1"/>
  <c r="R88" i="16"/>
  <c r="S88" i="16" s="1"/>
  <c r="T88" i="16" s="1"/>
  <c r="O93" i="16"/>
  <c r="AN94" i="16"/>
  <c r="E393" i="16"/>
  <c r="J398" i="16"/>
  <c r="J400" i="16" s="1"/>
  <c r="I397" i="16"/>
  <c r="F394" i="16"/>
  <c r="D392" i="16"/>
  <c r="H396" i="16"/>
  <c r="C391" i="16"/>
  <c r="CA391" i="16" s="1"/>
  <c r="J96" i="16" s="1"/>
  <c r="G395" i="16"/>
  <c r="K91" i="16"/>
  <c r="D92" i="16"/>
  <c r="I92" i="16" s="1"/>
  <c r="A392" i="16"/>
  <c r="B393" i="16"/>
  <c r="L90" i="16"/>
  <c r="M90" i="16"/>
  <c r="F301" i="16"/>
  <c r="D299" i="16"/>
  <c r="I304" i="16"/>
  <c r="I306" i="16" s="1"/>
  <c r="E300" i="16"/>
  <c r="H303" i="16"/>
  <c r="G302" i="16"/>
  <c r="C298" i="16"/>
  <c r="CA298" i="16" s="1"/>
  <c r="G97" i="16" s="1"/>
  <c r="H97" i="16" s="1"/>
  <c r="E95" i="16"/>
  <c r="AH86" i="16"/>
  <c r="AG86" i="16"/>
  <c r="A299" i="16"/>
  <c r="B300" i="16"/>
  <c r="AI97" i="16"/>
  <c r="A98" i="16"/>
  <c r="AL89" i="16"/>
  <c r="AG84" i="10"/>
  <c r="AH84" i="10"/>
  <c r="O93" i="10"/>
  <c r="AN94" i="10"/>
  <c r="M90" i="10"/>
  <c r="L90" i="10"/>
  <c r="P88" i="10"/>
  <c r="Q88" i="10" s="1"/>
  <c r="R88" i="10" s="1"/>
  <c r="AI97" i="10"/>
  <c r="A98" i="10"/>
  <c r="H302" i="10"/>
  <c r="J304" i="10"/>
  <c r="J306" i="10" s="1"/>
  <c r="D298" i="10"/>
  <c r="E299" i="10"/>
  <c r="I303" i="10"/>
  <c r="F300" i="10"/>
  <c r="C297" i="10"/>
  <c r="CA297" i="10" s="1"/>
  <c r="G96" i="10" s="1"/>
  <c r="H96" i="10" s="1"/>
  <c r="G301" i="10"/>
  <c r="R87" i="10"/>
  <c r="S87" i="10" s="1"/>
  <c r="AH86" i="10"/>
  <c r="AG86" i="10"/>
  <c r="B393" i="10"/>
  <c r="A392" i="10"/>
  <c r="D92" i="10"/>
  <c r="I92" i="10" s="1"/>
  <c r="K91" i="10"/>
  <c r="D392" i="10"/>
  <c r="H396" i="10"/>
  <c r="J398" i="10"/>
  <c r="J400" i="10" s="1"/>
  <c r="F394" i="10"/>
  <c r="E393" i="10"/>
  <c r="I397" i="10"/>
  <c r="G395" i="10"/>
  <c r="C391" i="10"/>
  <c r="CA391" i="10" s="1"/>
  <c r="J96" i="10" s="1"/>
  <c r="E95" i="10"/>
  <c r="B299" i="10"/>
  <c r="A298" i="10"/>
  <c r="AE88" i="16" l="1"/>
  <c r="AG88" i="16" s="1"/>
  <c r="E96" i="16"/>
  <c r="AL90" i="10"/>
  <c r="P90" i="10" s="1"/>
  <c r="Q90" i="10" s="1"/>
  <c r="P89" i="16"/>
  <c r="B394" i="16"/>
  <c r="A393" i="16"/>
  <c r="O94" i="16"/>
  <c r="AN95" i="16"/>
  <c r="B301" i="16"/>
  <c r="A300" i="16"/>
  <c r="AE87" i="16"/>
  <c r="T87" i="16"/>
  <c r="E394" i="16"/>
  <c r="F395" i="16"/>
  <c r="I398" i="16"/>
  <c r="I400" i="16" s="1"/>
  <c r="D393" i="16"/>
  <c r="H397" i="16"/>
  <c r="C392" i="16"/>
  <c r="CA392" i="16" s="1"/>
  <c r="J97" i="16" s="1"/>
  <c r="G396" i="16"/>
  <c r="K92" i="16"/>
  <c r="D93" i="16"/>
  <c r="I93" i="16" s="1"/>
  <c r="AI98" i="16"/>
  <c r="A99" i="16"/>
  <c r="F302" i="16"/>
  <c r="D300" i="16"/>
  <c r="E301" i="16"/>
  <c r="H304" i="16"/>
  <c r="H306" i="16" s="1"/>
  <c r="C299" i="16"/>
  <c r="CA299" i="16" s="1"/>
  <c r="G98" i="16" s="1"/>
  <c r="H98" i="16" s="1"/>
  <c r="G303" i="16"/>
  <c r="L91" i="16"/>
  <c r="M91" i="16"/>
  <c r="AH88" i="16"/>
  <c r="AL90" i="16"/>
  <c r="E96" i="10"/>
  <c r="AE87" i="10"/>
  <c r="T87" i="10"/>
  <c r="O94" i="10"/>
  <c r="AN95" i="10"/>
  <c r="B300" i="10"/>
  <c r="A299" i="10"/>
  <c r="F395" i="10"/>
  <c r="D393" i="10"/>
  <c r="H397" i="10"/>
  <c r="I398" i="10"/>
  <c r="I400" i="10" s="1"/>
  <c r="E394" i="10"/>
  <c r="C392" i="10"/>
  <c r="CA392" i="10" s="1"/>
  <c r="J97" i="10" s="1"/>
  <c r="G396" i="10"/>
  <c r="D299" i="10"/>
  <c r="I304" i="10"/>
  <c r="I306" i="10" s="1"/>
  <c r="F301" i="10"/>
  <c r="H303" i="10"/>
  <c r="E300" i="10"/>
  <c r="G302" i="10"/>
  <c r="C298" i="10"/>
  <c r="CA298" i="10" s="1"/>
  <c r="G97" i="10" s="1"/>
  <c r="H97" i="10" s="1"/>
  <c r="K92" i="10"/>
  <c r="D93" i="10"/>
  <c r="I93" i="10" s="1"/>
  <c r="Q89" i="10"/>
  <c r="R89" i="10" s="1"/>
  <c r="B394" i="10"/>
  <c r="A393" i="10"/>
  <c r="M91" i="10"/>
  <c r="L91" i="10"/>
  <c r="A99" i="10"/>
  <c r="AI98" i="10"/>
  <c r="S88" i="10"/>
  <c r="E97" i="10" l="1"/>
  <c r="AL91" i="16"/>
  <c r="P91" i="16" s="1"/>
  <c r="Q91" i="16" s="1"/>
  <c r="P90" i="16"/>
  <c r="Q90" i="16" s="1"/>
  <c r="F303" i="16"/>
  <c r="D301" i="16"/>
  <c r="E302" i="16"/>
  <c r="C300" i="16"/>
  <c r="CA300" i="16" s="1"/>
  <c r="G99" i="16" s="1"/>
  <c r="H99" i="16" s="1"/>
  <c r="G304" i="16"/>
  <c r="G306" i="16" s="1"/>
  <c r="B395" i="16"/>
  <c r="A394" i="16"/>
  <c r="K93" i="16"/>
  <c r="D94" i="16"/>
  <c r="I94" i="16" s="1"/>
  <c r="B302" i="16"/>
  <c r="A301" i="16"/>
  <c r="E97" i="16"/>
  <c r="AI99" i="16"/>
  <c r="A100" i="16"/>
  <c r="L92" i="16"/>
  <c r="M92" i="16"/>
  <c r="O95" i="16"/>
  <c r="AN96" i="16"/>
  <c r="Q89" i="16"/>
  <c r="R89" i="16" s="1"/>
  <c r="AG87" i="16"/>
  <c r="AH87" i="16"/>
  <c r="E395" i="16"/>
  <c r="F396" i="16"/>
  <c r="H398" i="16"/>
  <c r="H400" i="16" s="1"/>
  <c r="D394" i="16"/>
  <c r="G397" i="16"/>
  <c r="C393" i="16"/>
  <c r="CA393" i="16" s="1"/>
  <c r="J98" i="16" s="1"/>
  <c r="AL91" i="10"/>
  <c r="P91" i="10" s="1"/>
  <c r="R90" i="10"/>
  <c r="S90" i="10" s="1"/>
  <c r="B395" i="10"/>
  <c r="A394" i="10"/>
  <c r="L92" i="10"/>
  <c r="M92" i="10"/>
  <c r="S89" i="10"/>
  <c r="D300" i="10"/>
  <c r="F302" i="10"/>
  <c r="H304" i="10"/>
  <c r="H306" i="10" s="1"/>
  <c r="E301" i="10"/>
  <c r="C299" i="10"/>
  <c r="CA299" i="10" s="1"/>
  <c r="G98" i="10" s="1"/>
  <c r="H98" i="10" s="1"/>
  <c r="G303" i="10"/>
  <c r="D94" i="10"/>
  <c r="I94" i="10" s="1"/>
  <c r="K93" i="10"/>
  <c r="B301" i="10"/>
  <c r="A300" i="10"/>
  <c r="H398" i="10"/>
  <c r="H400" i="10" s="1"/>
  <c r="E395" i="10"/>
  <c r="D394" i="10"/>
  <c r="F396" i="10"/>
  <c r="G397" i="10"/>
  <c r="C393" i="10"/>
  <c r="CA393" i="10" s="1"/>
  <c r="J98" i="10" s="1"/>
  <c r="T88" i="10"/>
  <c r="AE88" i="10"/>
  <c r="AI99" i="10"/>
  <c r="A100" i="10"/>
  <c r="O95" i="10"/>
  <c r="AN96" i="10"/>
  <c r="AH87" i="10"/>
  <c r="AG87" i="10"/>
  <c r="E98" i="16" l="1"/>
  <c r="R90" i="16"/>
  <c r="S90" i="16" s="1"/>
  <c r="S89" i="16"/>
  <c r="AE89" i="16" s="1"/>
  <c r="AL92" i="16"/>
  <c r="P92" i="16" s="1"/>
  <c r="F304" i="16"/>
  <c r="F306" i="16" s="1"/>
  <c r="D302" i="16"/>
  <c r="E303" i="16"/>
  <c r="C301" i="16"/>
  <c r="CA301" i="16" s="1"/>
  <c r="G100" i="16" s="1"/>
  <c r="H100" i="16" s="1"/>
  <c r="E396" i="16"/>
  <c r="F397" i="16"/>
  <c r="D395" i="16"/>
  <c r="G398" i="16"/>
  <c r="G400" i="16" s="1"/>
  <c r="C394" i="16"/>
  <c r="CA394" i="16" s="1"/>
  <c r="J99" i="16" s="1"/>
  <c r="R91" i="16"/>
  <c r="S91" i="16" s="1"/>
  <c r="O96" i="16"/>
  <c r="AN97" i="16"/>
  <c r="B303" i="16"/>
  <c r="A302" i="16"/>
  <c r="B396" i="16"/>
  <c r="A395" i="16"/>
  <c r="K94" i="16"/>
  <c r="D95" i="16"/>
  <c r="I95" i="16" s="1"/>
  <c r="AI100" i="16"/>
  <c r="A101" i="16"/>
  <c r="M93" i="16"/>
  <c r="L93" i="16"/>
  <c r="T90" i="10"/>
  <c r="AE90" i="10"/>
  <c r="F397" i="10"/>
  <c r="D395" i="10"/>
  <c r="E396" i="10"/>
  <c r="C394" i="10"/>
  <c r="CA394" i="10" s="1"/>
  <c r="J99" i="10" s="1"/>
  <c r="G398" i="10"/>
  <c r="G400" i="10" s="1"/>
  <c r="O96" i="10"/>
  <c r="AN97" i="10"/>
  <c r="L93" i="10"/>
  <c r="M93" i="10"/>
  <c r="AE89" i="10"/>
  <c r="T89" i="10"/>
  <c r="B396" i="10"/>
  <c r="A395" i="10"/>
  <c r="Q91" i="10"/>
  <c r="R91" i="10" s="1"/>
  <c r="AG88" i="10"/>
  <c r="AH88" i="10"/>
  <c r="E302" i="10"/>
  <c r="F303" i="10"/>
  <c r="D301" i="10"/>
  <c r="C300" i="10"/>
  <c r="CA300" i="10" s="1"/>
  <c r="G99" i="10" s="1"/>
  <c r="H99" i="10" s="1"/>
  <c r="G304" i="10"/>
  <c r="G306" i="10" s="1"/>
  <c r="K94" i="10"/>
  <c r="D95" i="10"/>
  <c r="I95" i="10" s="1"/>
  <c r="E98" i="10"/>
  <c r="A101" i="10"/>
  <c r="AI100" i="10"/>
  <c r="B302" i="10"/>
  <c r="A301" i="10"/>
  <c r="AL92" i="10"/>
  <c r="T89" i="16" l="1"/>
  <c r="E99" i="10"/>
  <c r="AE91" i="16"/>
  <c r="T91" i="16"/>
  <c r="T90" i="16"/>
  <c r="AE90" i="16"/>
  <c r="A102" i="16"/>
  <c r="AI101" i="16"/>
  <c r="K95" i="16"/>
  <c r="D96" i="16"/>
  <c r="I96" i="16" s="1"/>
  <c r="E304" i="16"/>
  <c r="E306" i="16" s="1"/>
  <c r="D303" i="16"/>
  <c r="C302" i="16"/>
  <c r="CA302" i="16" s="1"/>
  <c r="G101" i="16" s="1"/>
  <c r="H101" i="16" s="1"/>
  <c r="AL93" i="16"/>
  <c r="L94" i="16"/>
  <c r="M94" i="16"/>
  <c r="A303" i="16"/>
  <c r="B304" i="16"/>
  <c r="A304" i="16" s="1"/>
  <c r="O97" i="16"/>
  <c r="AN98" i="16"/>
  <c r="F398" i="16"/>
  <c r="F400" i="16" s="1"/>
  <c r="E397" i="16"/>
  <c r="D396" i="16"/>
  <c r="C395" i="16"/>
  <c r="CA395" i="16" s="1"/>
  <c r="J100" i="16" s="1"/>
  <c r="Q92" i="16"/>
  <c r="E99" i="16"/>
  <c r="B397" i="16"/>
  <c r="A396" i="16"/>
  <c r="AG89" i="16"/>
  <c r="AH89" i="16"/>
  <c r="S91" i="10"/>
  <c r="AE91" i="10" s="1"/>
  <c r="P92" i="10"/>
  <c r="B397" i="10"/>
  <c r="A396" i="10"/>
  <c r="AL93" i="10"/>
  <c r="D302" i="10"/>
  <c r="E303" i="10"/>
  <c r="F304" i="10"/>
  <c r="F306" i="10" s="1"/>
  <c r="C301" i="10"/>
  <c r="CA301" i="10" s="1"/>
  <c r="G100" i="10" s="1"/>
  <c r="H100" i="10" s="1"/>
  <c r="D96" i="10"/>
  <c r="I96" i="10" s="1"/>
  <c r="K95" i="10"/>
  <c r="O97" i="10"/>
  <c r="AN98" i="10"/>
  <c r="AH90" i="10"/>
  <c r="AG90" i="10"/>
  <c r="D396" i="10"/>
  <c r="F398" i="10"/>
  <c r="F400" i="10" s="1"/>
  <c r="E397" i="10"/>
  <c r="C395" i="10"/>
  <c r="CA395" i="10" s="1"/>
  <c r="J100" i="10" s="1"/>
  <c r="B303" i="10"/>
  <c r="A302" i="10"/>
  <c r="AI101" i="10"/>
  <c r="A102" i="10"/>
  <c r="L94" i="10"/>
  <c r="M94" i="10"/>
  <c r="AH89" i="10"/>
  <c r="AG89" i="10"/>
  <c r="AL94" i="16" l="1"/>
  <c r="P94" i="16" s="1"/>
  <c r="Q94" i="16" s="1"/>
  <c r="R94" i="16" s="1"/>
  <c r="E100" i="16"/>
  <c r="O98" i="16"/>
  <c r="AN99" i="16"/>
  <c r="K96" i="16"/>
  <c r="D97" i="16"/>
  <c r="I97" i="16" s="1"/>
  <c r="R92" i="16"/>
  <c r="S92" i="16" s="1"/>
  <c r="E398" i="16"/>
  <c r="E400" i="16" s="1"/>
  <c r="D397" i="16"/>
  <c r="C396" i="16"/>
  <c r="CA396" i="16" s="1"/>
  <c r="J101" i="16" s="1"/>
  <c r="C304" i="16"/>
  <c r="A306" i="16"/>
  <c r="P93" i="16"/>
  <c r="Q93" i="16" s="1"/>
  <c r="M95" i="16"/>
  <c r="L95" i="16"/>
  <c r="AI102" i="16"/>
  <c r="A103" i="16"/>
  <c r="A397" i="16"/>
  <c r="B398" i="16"/>
  <c r="A398" i="16" s="1"/>
  <c r="D304" i="16"/>
  <c r="D306" i="16" s="1"/>
  <c r="C303" i="16"/>
  <c r="CA303" i="16" s="1"/>
  <c r="G102" i="16" s="1"/>
  <c r="H102" i="16" s="1"/>
  <c r="AH90" i="16"/>
  <c r="AG90" i="16"/>
  <c r="AG91" i="16"/>
  <c r="AH91" i="16"/>
  <c r="T91" i="10"/>
  <c r="M95" i="10"/>
  <c r="L95" i="10"/>
  <c r="E100" i="10"/>
  <c r="A103" i="10"/>
  <c r="AI102" i="10"/>
  <c r="A303" i="10"/>
  <c r="B304" i="10"/>
  <c r="A304" i="10" s="1"/>
  <c r="A397" i="10"/>
  <c r="B398" i="10"/>
  <c r="A398" i="10" s="1"/>
  <c r="AL94" i="10"/>
  <c r="K96" i="10"/>
  <c r="D97" i="10"/>
  <c r="I97" i="10" s="1"/>
  <c r="P93" i="10"/>
  <c r="E304" i="10"/>
  <c r="E306" i="10" s="1"/>
  <c r="D303" i="10"/>
  <c r="C302" i="10"/>
  <c r="CA302" i="10" s="1"/>
  <c r="G101" i="10" s="1"/>
  <c r="H101" i="10" s="1"/>
  <c r="O98" i="10"/>
  <c r="AN99" i="10"/>
  <c r="E398" i="10"/>
  <c r="E400" i="10" s="1"/>
  <c r="D397" i="10"/>
  <c r="C396" i="10"/>
  <c r="CA396" i="10" s="1"/>
  <c r="J101" i="10" s="1"/>
  <c r="Q92" i="10"/>
  <c r="R92" i="10" s="1"/>
  <c r="AH91" i="10"/>
  <c r="AG91" i="10"/>
  <c r="E101" i="10" l="1"/>
  <c r="S94" i="16"/>
  <c r="T94" i="16" s="1"/>
  <c r="T92" i="16"/>
  <c r="AE92" i="16"/>
  <c r="O99" i="16"/>
  <c r="AN100" i="16"/>
  <c r="C398" i="16"/>
  <c r="A400" i="16"/>
  <c r="AI103" i="16"/>
  <c r="CA304" i="16"/>
  <c r="C306" i="16"/>
  <c r="D398" i="16"/>
  <c r="D400" i="16" s="1"/>
  <c r="C397" i="16"/>
  <c r="CA397" i="16" s="1"/>
  <c r="J102" i="16" s="1"/>
  <c r="K97" i="16"/>
  <c r="D98" i="16"/>
  <c r="I98" i="16" s="1"/>
  <c r="E101" i="16"/>
  <c r="AL95" i="16"/>
  <c r="R93" i="16"/>
  <c r="S93" i="16" s="1"/>
  <c r="L96" i="16"/>
  <c r="M96" i="16"/>
  <c r="C398" i="10"/>
  <c r="A400" i="10"/>
  <c r="S92" i="10"/>
  <c r="D98" i="10"/>
  <c r="I98" i="10" s="1"/>
  <c r="K97" i="10"/>
  <c r="D398" i="10"/>
  <c r="D400" i="10" s="1"/>
  <c r="C397" i="10"/>
  <c r="CA397" i="10" s="1"/>
  <c r="J102" i="10" s="1"/>
  <c r="AL95" i="10"/>
  <c r="O99" i="10"/>
  <c r="AN100" i="10"/>
  <c r="M96" i="10"/>
  <c r="L96" i="10"/>
  <c r="C304" i="10"/>
  <c r="A306" i="10"/>
  <c r="Q93" i="10"/>
  <c r="R93" i="10" s="1"/>
  <c r="P94" i="10"/>
  <c r="Q94" i="10" s="1"/>
  <c r="D304" i="10"/>
  <c r="D306" i="10" s="1"/>
  <c r="C303" i="10"/>
  <c r="CA303" i="10" s="1"/>
  <c r="G102" i="10" s="1"/>
  <c r="H102" i="10" s="1"/>
  <c r="AI103" i="10"/>
  <c r="E102" i="10" l="1"/>
  <c r="AE94" i="16"/>
  <c r="AH94" i="16" s="1"/>
  <c r="AL96" i="10"/>
  <c r="P96" i="10" s="1"/>
  <c r="Q96" i="10" s="1"/>
  <c r="R94" i="10"/>
  <c r="S94" i="10" s="1"/>
  <c r="AE93" i="16"/>
  <c r="T93" i="16"/>
  <c r="P95" i="16"/>
  <c r="Q95" i="16" s="1"/>
  <c r="R95" i="16" s="1"/>
  <c r="CA398" i="16"/>
  <c r="C400" i="16"/>
  <c r="AH92" i="16"/>
  <c r="AG92" i="16"/>
  <c r="E102" i="16"/>
  <c r="O100" i="16"/>
  <c r="AN101" i="16"/>
  <c r="AL96" i="16"/>
  <c r="K98" i="16"/>
  <c r="D99" i="16"/>
  <c r="I99" i="16" s="1"/>
  <c r="G103" i="16"/>
  <c r="CA306" i="16"/>
  <c r="M97" i="16"/>
  <c r="L97" i="16"/>
  <c r="S93" i="10"/>
  <c r="T93" i="10" s="1"/>
  <c r="L97" i="10"/>
  <c r="M97" i="10"/>
  <c r="P95" i="10"/>
  <c r="K98" i="10"/>
  <c r="D99" i="10"/>
  <c r="I99" i="10" s="1"/>
  <c r="T92" i="10"/>
  <c r="AE92" i="10"/>
  <c r="CA304" i="10"/>
  <c r="C306" i="10"/>
  <c r="O100" i="10"/>
  <c r="AN101" i="10"/>
  <c r="CA398" i="10"/>
  <c r="C400" i="10"/>
  <c r="AG94" i="16" l="1"/>
  <c r="AE93" i="10"/>
  <c r="AH93" i="10" s="1"/>
  <c r="AL97" i="16"/>
  <c r="P97" i="16" s="1"/>
  <c r="Q97" i="16" s="1"/>
  <c r="R97" i="16" s="1"/>
  <c r="S97" i="16" s="1"/>
  <c r="K99" i="16"/>
  <c r="D100" i="16"/>
  <c r="I100" i="16" s="1"/>
  <c r="M98" i="16"/>
  <c r="L98" i="16"/>
  <c r="P96" i="16"/>
  <c r="Q96" i="16" s="1"/>
  <c r="R96" i="16" s="1"/>
  <c r="J103" i="16"/>
  <c r="CA400" i="16"/>
  <c r="H103" i="16"/>
  <c r="H24" i="16" s="1"/>
  <c r="G24" i="16"/>
  <c r="O101" i="16"/>
  <c r="AN102" i="16"/>
  <c r="S95" i="16"/>
  <c r="AG93" i="16"/>
  <c r="AH93" i="16"/>
  <c r="AL97" i="10"/>
  <c r="P97" i="10" s="1"/>
  <c r="R96" i="10"/>
  <c r="S96" i="10" s="1"/>
  <c r="O101" i="10"/>
  <c r="AN102" i="10"/>
  <c r="M98" i="10"/>
  <c r="L98" i="10"/>
  <c r="AG93" i="10"/>
  <c r="T94" i="10"/>
  <c r="AE94" i="10"/>
  <c r="AH92" i="10"/>
  <c r="AG92" i="10"/>
  <c r="D100" i="10"/>
  <c r="I100" i="10" s="1"/>
  <c r="K99" i="10"/>
  <c r="J103" i="10"/>
  <c r="CA400" i="10"/>
  <c r="G103" i="10"/>
  <c r="CA306" i="10"/>
  <c r="Q95" i="10"/>
  <c r="R95" i="10" s="1"/>
  <c r="AL98" i="16" l="1"/>
  <c r="P98" i="16" s="1"/>
  <c r="Q98" i="16" s="1"/>
  <c r="AE97" i="16"/>
  <c r="T97" i="16"/>
  <c r="AE95" i="16"/>
  <c r="T95" i="16"/>
  <c r="O102" i="16"/>
  <c r="AN103" i="16"/>
  <c r="O103" i="16" s="1"/>
  <c r="S96" i="16"/>
  <c r="K100" i="16"/>
  <c r="D101" i="16"/>
  <c r="I101" i="16" s="1"/>
  <c r="J24" i="16"/>
  <c r="E103" i="16"/>
  <c r="M99" i="16"/>
  <c r="L99" i="16"/>
  <c r="S95" i="10"/>
  <c r="T95" i="10" s="1"/>
  <c r="T96" i="10"/>
  <c r="AE96" i="10"/>
  <c r="O102" i="10"/>
  <c r="AN103" i="10"/>
  <c r="O103" i="10" s="1"/>
  <c r="J24" i="10"/>
  <c r="E103" i="10"/>
  <c r="L99" i="10"/>
  <c r="M99" i="10"/>
  <c r="AH94" i="10"/>
  <c r="AG94" i="10"/>
  <c r="Q97" i="10"/>
  <c r="H103" i="10"/>
  <c r="H24" i="10" s="1"/>
  <c r="G24" i="10"/>
  <c r="K100" i="10"/>
  <c r="D101" i="10"/>
  <c r="I101" i="10" s="1"/>
  <c r="AL98" i="10"/>
  <c r="AE95" i="10" l="1"/>
  <c r="AH95" i="10" s="1"/>
  <c r="O24" i="10"/>
  <c r="O24" i="16"/>
  <c r="R98" i="16"/>
  <c r="S98" i="16" s="1"/>
  <c r="L100" i="16"/>
  <c r="M100" i="16"/>
  <c r="AL99" i="16"/>
  <c r="T96" i="16"/>
  <c r="AE96" i="16"/>
  <c r="AG95" i="16"/>
  <c r="AH95" i="16"/>
  <c r="D102" i="16"/>
  <c r="I102" i="16" s="1"/>
  <c r="K101" i="16"/>
  <c r="AG97" i="16"/>
  <c r="AH97" i="16"/>
  <c r="L100" i="10"/>
  <c r="M100" i="10"/>
  <c r="AL99" i="10"/>
  <c r="AH96" i="10"/>
  <c r="AG96" i="10"/>
  <c r="P98" i="10"/>
  <c r="Q98" i="10" s="1"/>
  <c r="R98" i="10" s="1"/>
  <c r="D102" i="10"/>
  <c r="I102" i="10" s="1"/>
  <c r="K101" i="10"/>
  <c r="R97" i="10"/>
  <c r="S97" i="10" s="1"/>
  <c r="AG95" i="10" l="1"/>
  <c r="AL100" i="16"/>
  <c r="P100" i="16" s="1"/>
  <c r="Q100" i="16" s="1"/>
  <c r="T98" i="16"/>
  <c r="AE98" i="16"/>
  <c r="L101" i="16"/>
  <c r="M101" i="16"/>
  <c r="D103" i="16"/>
  <c r="I103" i="16" s="1"/>
  <c r="K103" i="16" s="1"/>
  <c r="K102" i="16"/>
  <c r="AH96" i="16"/>
  <c r="AG96" i="16"/>
  <c r="P99" i="16"/>
  <c r="Q99" i="16" s="1"/>
  <c r="AE97" i="10"/>
  <c r="T97" i="10"/>
  <c r="S98" i="10"/>
  <c r="L101" i="10"/>
  <c r="M101" i="10"/>
  <c r="K102" i="10"/>
  <c r="D103" i="10"/>
  <c r="I103" i="10" s="1"/>
  <c r="K103" i="10" s="1"/>
  <c r="P99" i="10"/>
  <c r="Q99" i="10" s="1"/>
  <c r="AL100" i="10"/>
  <c r="R100" i="16" l="1"/>
  <c r="S100" i="16" s="1"/>
  <c r="L102" i="16"/>
  <c r="M102" i="16"/>
  <c r="AL101" i="16"/>
  <c r="L103" i="16"/>
  <c r="M103" i="16"/>
  <c r="AH98" i="16"/>
  <c r="AG98" i="16"/>
  <c r="R99" i="16"/>
  <c r="S99" i="16" s="1"/>
  <c r="AL101" i="10"/>
  <c r="P101" i="10" s="1"/>
  <c r="L102" i="10"/>
  <c r="M102" i="10"/>
  <c r="T98" i="10"/>
  <c r="AE98" i="10"/>
  <c r="P100" i="10"/>
  <c r="L103" i="10"/>
  <c r="M103" i="10"/>
  <c r="R99" i="10"/>
  <c r="S99" i="10" s="1"/>
  <c r="AH97" i="10"/>
  <c r="AG97" i="10"/>
  <c r="AE99" i="16" l="1"/>
  <c r="T99" i="16"/>
  <c r="T100" i="16"/>
  <c r="AE100" i="16"/>
  <c r="L24" i="16"/>
  <c r="AL103" i="16"/>
  <c r="P101" i="16"/>
  <c r="M24" i="16"/>
  <c r="L15" i="16"/>
  <c r="L14" i="16" s="1"/>
  <c r="AL102" i="16"/>
  <c r="Q101" i="10"/>
  <c r="R101" i="10" s="1"/>
  <c r="S101" i="10" s="1"/>
  <c r="AE99" i="10"/>
  <c r="T99" i="10"/>
  <c r="L24" i="10"/>
  <c r="AL103" i="10"/>
  <c r="AH98" i="10"/>
  <c r="AG98" i="10"/>
  <c r="L15" i="10"/>
  <c r="L14" i="10" s="1"/>
  <c r="M24" i="10"/>
  <c r="Q100" i="10"/>
  <c r="R100" i="10" s="1"/>
  <c r="AL102" i="10"/>
  <c r="Q101" i="16" l="1"/>
  <c r="R101" i="16" s="1"/>
  <c r="S101" i="16" s="1"/>
  <c r="AH100" i="16"/>
  <c r="AG100" i="16"/>
  <c r="P102" i="16"/>
  <c r="P103" i="16"/>
  <c r="Q103" i="16" s="1"/>
  <c r="AG99" i="16"/>
  <c r="AH99" i="16"/>
  <c r="AE101" i="10"/>
  <c r="T101" i="10"/>
  <c r="P103" i="10"/>
  <c r="Q103" i="10" s="1"/>
  <c r="AH99" i="10"/>
  <c r="AG99" i="10"/>
  <c r="P102" i="10"/>
  <c r="Q102" i="10" s="1"/>
  <c r="R102" i="10" s="1"/>
  <c r="S100" i="10"/>
  <c r="Q24" i="10" l="1"/>
  <c r="R103" i="16"/>
  <c r="S103" i="16" s="1"/>
  <c r="AE101" i="16"/>
  <c r="T101" i="16"/>
  <c r="P24" i="16"/>
  <c r="Q102" i="16"/>
  <c r="R102" i="16" s="1"/>
  <c r="T100" i="10"/>
  <c r="AE100" i="10"/>
  <c r="R103" i="10"/>
  <c r="R24" i="10" s="1"/>
  <c r="S102" i="10"/>
  <c r="P24" i="10"/>
  <c r="AH101" i="10"/>
  <c r="AG101" i="10"/>
  <c r="R24" i="16" l="1"/>
  <c r="Q24" i="16"/>
  <c r="AE103" i="16"/>
  <c r="T103" i="16"/>
  <c r="S102" i="16"/>
  <c r="AH101" i="16"/>
  <c r="AG101" i="16"/>
  <c r="T102" i="10"/>
  <c r="AE102" i="10"/>
  <c r="S103" i="10"/>
  <c r="AH100" i="10"/>
  <c r="AG100" i="10"/>
  <c r="AE102" i="16" l="1"/>
  <c r="T102" i="16"/>
  <c r="T24" i="16" s="1"/>
  <c r="S24" i="16"/>
  <c r="AG103" i="16"/>
  <c r="AH103" i="16"/>
  <c r="AE103" i="10"/>
  <c r="T103" i="10"/>
  <c r="T24" i="10" s="1"/>
  <c r="S24" i="10"/>
  <c r="AH102" i="10"/>
  <c r="AG102" i="10"/>
  <c r="L8" i="16" l="1"/>
  <c r="AI28" i="16"/>
  <c r="AH102" i="16"/>
  <c r="AG102" i="16"/>
  <c r="L8" i="10"/>
  <c r="AI28" i="10"/>
  <c r="AH103" i="10"/>
  <c r="AG103" i="10"/>
  <c r="N10" i="16" l="1"/>
  <c r="AJ26" i="16"/>
  <c r="N8" i="16"/>
  <c r="L11" i="16"/>
  <c r="AJ26" i="10"/>
  <c r="N10" i="10"/>
  <c r="N8" i="10"/>
  <c r="L1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  <author>czvp1w</author>
  </authors>
  <commentList>
    <comment ref="D1" authorId="0" shapeId="0" xr:uid="{F913E5F0-5F6E-4F15-A15A-3F00CF1F965B}">
      <text>
        <r>
          <rPr>
            <b/>
            <sz val="8"/>
            <color indexed="81"/>
            <rFont val="Tahoma"/>
            <family val="2"/>
          </rPr>
          <t>James Gall:</t>
        </r>
        <r>
          <rPr>
            <sz val="8"/>
            <color indexed="81"/>
            <rFont val="Tahoma"/>
            <family val="2"/>
          </rPr>
          <t xml:space="preserve">
Weighted Idaho Share
</t>
        </r>
      </text>
    </comment>
    <comment ref="M1" authorId="1" shapeId="0" xr:uid="{7456798D-8981-4EA7-BE37-4D23471A4C53}">
      <text>
        <r>
          <rPr>
            <b/>
            <sz val="8"/>
            <color indexed="81"/>
            <rFont val="Tahoma"/>
            <family val="2"/>
          </rPr>
          <t xml:space="preserve">Idaho Filing debt cost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M3" authorId="1" shapeId="0" xr:uid="{96A077BE-994E-4497-ABD3-E0C11CCB0BAD}">
      <text>
        <r>
          <rPr>
            <b/>
            <sz val="8"/>
            <color indexed="81"/>
            <rFont val="Tahoma"/>
            <family val="2"/>
          </rPr>
          <t>czvp1w: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update from WUTC case effective 1/1/16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  <author>czvp1w</author>
  </authors>
  <commentList>
    <comment ref="D1" authorId="0" shapeId="0" xr:uid="{CC8A4241-33AC-427A-90C7-AB14E1FABCBB}">
      <text>
        <r>
          <rPr>
            <b/>
            <sz val="8"/>
            <color indexed="81"/>
            <rFont val="Tahoma"/>
            <family val="2"/>
          </rPr>
          <t>James Gall:</t>
        </r>
        <r>
          <rPr>
            <sz val="8"/>
            <color indexed="81"/>
            <rFont val="Tahoma"/>
            <family val="2"/>
          </rPr>
          <t xml:space="preserve">
Weighted Idaho Share
</t>
        </r>
      </text>
    </comment>
    <comment ref="M1" authorId="1" shapeId="0" xr:uid="{AC571DD5-B548-4233-9FC3-A34730537BC2}">
      <text>
        <r>
          <rPr>
            <b/>
            <sz val="8"/>
            <color indexed="81"/>
            <rFont val="Tahoma"/>
            <family val="2"/>
          </rPr>
          <t xml:space="preserve">Idaho Filing debt cost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M3" authorId="1" shapeId="0" xr:uid="{0C0648B1-96D4-4365-9BAA-D903E320B25D}">
      <text>
        <r>
          <rPr>
            <b/>
            <sz val="8"/>
            <color indexed="81"/>
            <rFont val="Tahoma"/>
            <family val="2"/>
          </rPr>
          <t>czvp1w: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update from WUTC case effective 1/1/16 
</t>
        </r>
      </text>
    </comment>
  </commentList>
</comments>
</file>

<file path=xl/sharedStrings.xml><?xml version="1.0" encoding="utf-8"?>
<sst xmlns="http://schemas.openxmlformats.org/spreadsheetml/2006/main" count="2100" uniqueCount="192">
  <si>
    <t>Option</t>
  </si>
  <si>
    <t>Start Year</t>
  </si>
  <si>
    <t>Stand Alone</t>
  </si>
  <si>
    <t>Behavioral</t>
  </si>
  <si>
    <t>DLC Water Heating</t>
  </si>
  <si>
    <t>Third Party Contracts</t>
  </si>
  <si>
    <t>State</t>
  </si>
  <si>
    <t>Capital Expense Costs</t>
  </si>
  <si>
    <t>O&amp;M Costs</t>
  </si>
  <si>
    <t>Row Labels</t>
  </si>
  <si>
    <t>State Income Tax Rate ............</t>
  </si>
  <si>
    <t>Debt ...........................</t>
  </si>
  <si>
    <t>Gross Revenue</t>
  </si>
  <si>
    <t>Federal Income Tax Rate ........</t>
  </si>
  <si>
    <t>Preferred Stock .................</t>
  </si>
  <si>
    <t>Uncollectables</t>
  </si>
  <si>
    <t>Discount Factor ......................</t>
  </si>
  <si>
    <t>Common Equity ......................</t>
  </si>
  <si>
    <t>Commission Fees</t>
  </si>
  <si>
    <t>Capital Class ...........................</t>
  </si>
  <si>
    <t>(1) General Structures.</t>
  </si>
  <si>
    <t>Excise Tax</t>
  </si>
  <si>
    <t xml:space="preserve">(2) Generation, Transmission, </t>
  </si>
  <si>
    <t>Franchise Fees</t>
  </si>
  <si>
    <t xml:space="preserve">    and Distribution.</t>
  </si>
  <si>
    <t>ERSA</t>
  </si>
  <si>
    <t>(3) Other Equipment.</t>
  </si>
  <si>
    <t>IRR CALC</t>
  </si>
  <si>
    <t>-</t>
  </si>
  <si>
    <t>(4) Transportation Equipment.</t>
  </si>
  <si>
    <t>Principal ......................</t>
  </si>
  <si>
    <t>pv princ</t>
  </si>
  <si>
    <t>Misc. Revenue Items</t>
  </si>
  <si>
    <t>Book Life (Years) ..............</t>
  </si>
  <si>
    <t>Interest .......................</t>
  </si>
  <si>
    <t>pv lvlized margin</t>
  </si>
  <si>
    <t>Property Tax Rate ...............</t>
  </si>
  <si>
    <t>Term .............................</t>
  </si>
  <si>
    <t>IRR</t>
  </si>
  <si>
    <t>Before State Income Tax</t>
  </si>
  <si>
    <t>O&amp;M Escalation Factor ..........</t>
  </si>
  <si>
    <t>Levelized Gr. Mar. Requirement .......</t>
  </si>
  <si>
    <t>State Income Tax</t>
  </si>
  <si>
    <t>Idaho</t>
  </si>
  <si>
    <t>Oregon</t>
  </si>
  <si>
    <t>Washington</t>
  </si>
  <si>
    <t>Before Federal Income Tax</t>
  </si>
  <si>
    <t>Electric</t>
  </si>
  <si>
    <t>Lev ROE</t>
  </si>
  <si>
    <t>Federal Income Tax</t>
  </si>
  <si>
    <t>(v)</t>
  </si>
  <si>
    <t>(w)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</si>
  <si>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</si>
  <si>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</si>
  <si>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</si>
  <si>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</si>
  <si>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</si>
  <si>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</si>
  <si>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</si>
  <si>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</si>
  <si>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</si>
  <si>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</si>
  <si>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</si>
  <si>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Gas</t>
  </si>
  <si>
    <t>NPV equity</t>
  </si>
  <si>
    <t>PV GM</t>
  </si>
  <si>
    <t>Conversion Factor</t>
  </si>
  <si>
    <t>......................................................................................................................................................................................................................</t>
  </si>
  <si>
    <t>TERM</t>
  </si>
  <si>
    <t xml:space="preserve">  Capital Additions</t>
  </si>
  <si>
    <t>pv of contribution to fixed costs</t>
  </si>
  <si>
    <t xml:space="preserve">  -----------------</t>
  </si>
  <si>
    <t>Rate</t>
  </si>
  <si>
    <t>Accum.</t>
  </si>
  <si>
    <t>Book Dep.</t>
  </si>
  <si>
    <t>Average</t>
  </si>
  <si>
    <t>Misc.</t>
  </si>
  <si>
    <t>Federal</t>
  </si>
  <si>
    <t>Total</t>
  </si>
  <si>
    <t>Present Val</t>
  </si>
  <si>
    <t>LEVELIZED</t>
  </si>
  <si>
    <t>Inter.</t>
  </si>
  <si>
    <t>Tax</t>
  </si>
  <si>
    <t>Book</t>
  </si>
  <si>
    <t>Base</t>
  </si>
  <si>
    <t>on Tax</t>
  </si>
  <si>
    <t xml:space="preserve">Deferred </t>
  </si>
  <si>
    <t>Interest</t>
  </si>
  <si>
    <t>Equity</t>
  </si>
  <si>
    <t>O&amp;M &amp; A&amp;G</t>
  </si>
  <si>
    <t>Property</t>
  </si>
  <si>
    <t xml:space="preserve">Revenue </t>
  </si>
  <si>
    <t>Income</t>
  </si>
  <si>
    <t>Gross Marg</t>
  </si>
  <si>
    <t>per kwh</t>
  </si>
  <si>
    <t>Revenue</t>
  </si>
  <si>
    <t>Net Book</t>
  </si>
  <si>
    <t>Basis</t>
  </si>
  <si>
    <t>BOP</t>
  </si>
  <si>
    <t>Deprec.</t>
  </si>
  <si>
    <t>Taxes</t>
  </si>
  <si>
    <t>EOP</t>
  </si>
  <si>
    <t>Expense</t>
  </si>
  <si>
    <t>Return</t>
  </si>
  <si>
    <t>Items</t>
  </si>
  <si>
    <t>Reqmnt</t>
  </si>
  <si>
    <t>levelized cont. to fixed costs</t>
  </si>
  <si>
    <t>Requirement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</si>
  <si>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</si>
  <si>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</si>
  <si>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</si>
  <si>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</si>
  <si>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</si>
  <si>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</si>
  <si>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</si>
  <si>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</si>
  <si>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</si>
  <si>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</si>
  <si>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</si>
  <si>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</si>
  <si>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</si>
  <si>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</si>
  <si>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</si>
  <si>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</si>
  <si>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</si>
  <si>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</si>
  <si>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</si>
  <si>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(t)</t>
  </si>
  <si>
    <t>RES LOAD @</t>
  </si>
  <si>
    <t>ANNUAL</t>
  </si>
  <si>
    <t>CUMULATIVE</t>
  </si>
  <si>
    <t>Total =&gt;</t>
  </si>
  <si>
    <t>Offsets</t>
  </si>
  <si>
    <t>NEW</t>
  </si>
  <si>
    <t>CUML</t>
  </si>
  <si>
    <t>COMM</t>
  </si>
  <si>
    <t>TOTAL</t>
  </si>
  <si>
    <t>REVENUE</t>
  </si>
  <si>
    <t>ESTIMATED</t>
  </si>
  <si>
    <t>(SHORTFALL)</t>
  </si>
  <si>
    <t>Period</t>
  </si>
  <si>
    <t>YR</t>
  </si>
  <si>
    <t>CUST</t>
  </si>
  <si>
    <t xml:space="preserve"> KWH EA</t>
  </si>
  <si>
    <t>LOAD</t>
  </si>
  <si>
    <t>REQ</t>
  </si>
  <si>
    <t>MARGIN</t>
  </si>
  <si>
    <t>EXCESS</t>
  </si>
  <si>
    <t>=</t>
  </si>
  <si>
    <t>(a) Time Period in Years</t>
  </si>
  <si>
    <t>(b) Capital Additions Tax Basis</t>
  </si>
  <si>
    <t>(c) Capital Additions Book Basis</t>
  </si>
  <si>
    <t>(d) Rate Base Beginning of Period = Previous(i) + Previous(c)</t>
  </si>
  <si>
    <t>(e) Accumulated Depreciation = Previous(e) + (j)</t>
  </si>
  <si>
    <t>(f) Tax Depreciation = Modified ACRS Schedules Times The Tax Basis</t>
  </si>
  <si>
    <t>(g) Book Depreciation on Tax Basis = Straight Line Depreciation of Tax Basis</t>
  </si>
  <si>
    <t>(h) Deferred Taxes = [(f)-(g)] * Federal Income Tax Rate</t>
  </si>
  <si>
    <t>(i) Rate Base End of Period = (d) - (j) - (h)</t>
  </si>
  <si>
    <t>(j) Book Depreciation = Straight Line Per Book Life</t>
  </si>
  <si>
    <t>(k) Average Rate Base = [(d) + (i)] / 2</t>
  </si>
  <si>
    <t>(l) Interest Expense = Weighted Cost of Debt * (k)</t>
  </si>
  <si>
    <t>(m) Equity Return = [Weighted Cost of Preferred + Weighted Cost of Common] * (k)</t>
  </si>
  <si>
    <t>(n) Operating and Maintenance Expense = Previous(n) * [1 + O&amp;M Escalation Factor]</t>
  </si>
  <si>
    <t>(o) Property Taxes = Property Tax Rate * (d)</t>
  </si>
  <si>
    <t>(p) Miscellaneous Revenue Items = Revenue Requirements * Miscellaneous Revenue Items Percentage</t>
  </si>
  <si>
    <t>(q) State Income Tax = [Revenue Requirement - [(g) + (l) + (m) + (n) + (o) + (p)] * State Income Tax Rate</t>
  </si>
  <si>
    <t>(r) Federal Income Taxes = [Revenue Requirements - [(g) + (l) + (n) + (o) + Miscellaneous Revenue Items + State Tax] * Federal Income Tax Rate</t>
  </si>
  <si>
    <t>(s) Total Revenue Requirements = (j) + (l) + (m) + (n) + (o) + (p) + (q) + (r)</t>
  </si>
  <si>
    <t xml:space="preserve">(t) Present Value Revenue Requirements = Total Revenue Requirements / [1 + Discount Factor] ^ [(a) - .5] </t>
  </si>
  <si>
    <t>Revenue Requirements = [(j) + (l) + (m) + (n) + (o) - Federal Income Tax Rate * [(g) + (l) + (n) + (o)]] / Conversion Factor</t>
  </si>
  <si>
    <t>TAX DEPRECIATION</t>
  </si>
  <si>
    <t>Class =&gt;</t>
  </si>
  <si>
    <t>Capital</t>
  </si>
  <si>
    <t>31.5 Year</t>
  </si>
  <si>
    <t>20 Years</t>
  </si>
  <si>
    <t>7 Years</t>
  </si>
  <si>
    <t>5 Years</t>
  </si>
  <si>
    <t>BOOK DEPRECIATION ON TAX BASIS</t>
  </si>
  <si>
    <t>BOOK DEPRECIATION ON BOOK BASIS</t>
  </si>
  <si>
    <t>Revenue Requirement</t>
  </si>
  <si>
    <t>Levelization</t>
  </si>
  <si>
    <t>DLC Smart Thermostats - BYOT</t>
  </si>
  <si>
    <t>Time-of-Use</t>
  </si>
  <si>
    <t>Variable Peak Pricing</t>
  </si>
  <si>
    <t>Winter Peak Reduction Therms</t>
  </si>
  <si>
    <t>Dth</t>
  </si>
  <si>
    <t>Avg</t>
  </si>
  <si>
    <t>Per Dth Price</t>
  </si>
  <si>
    <t>Input into Plexos</t>
  </si>
  <si>
    <t>WA Discount Factor</t>
  </si>
  <si>
    <t>ID Discount Factor</t>
  </si>
  <si>
    <t>OR Discount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</si>
</sst>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0.0%"/>
    <numFmt numFmtId="167" formatCode="_(* #,##0_);_(* \(#,##0\);_(* &quot;-&quot;??_);_(@_)"/>
    <numFmt numFmtId="168" formatCode="0.000"/>
    <numFmt numFmtId="169" formatCode="#,##0\ ;\(#,##0\)"/>
    <numFmt numFmtId="170" formatCode="0.0000%"/>
    <numFmt numFmtId="171" formatCode="&quot;$&quot;#,##0.00000"/>
    <numFmt numFmtId="172" formatCode="0.00000"/>
    <numFmt numFmtId="173" formatCode="#,##0.00\ ;\(#,##0.00\)"/>
    <numFmt numFmtId="174" formatCode="0.0000000"/>
    <numFmt numFmtId="175" formatCode="#,##0.00000\ ;\(#,##0.00000\)"/>
    <numFmt numFmtId="176" formatCode="#,##0.000\ ;\(#,##0.000\)"/>
  </numFmts>
  <fonts count="2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0070C0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color indexed="81"/>
      <name val="Tahoma"/>
      <family val="2"/>
    </font>
    <font>
      <sz val="11"/>
      <color rgb="FF006100"/>
      <name val="Arial"/>
      <family val="2"/>
    </font>
    <font>
      <sz val="12"/>
      <color rgb="FF9C0006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name val="Courier"/>
      <family val="3"/>
    </font>
    <font>
      <sz val="14"/>
      <color indexed="81"/>
      <name val="Tahoma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Geneva"/>
    </font>
    <font>
      <sz val="9"/>
      <name val="Calibri"/>
      <family val="2"/>
      <scheme val="minor"/>
    </font>
    <font>
      <b/>
      <sz val="8"/>
      <color indexed="81"/>
      <name val="Tahoma"/>
      <family val="2"/>
    </font>
    <font>
      <sz val="12"/>
      <color indexed="81"/>
      <name val="Tahoma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1A1D5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43" fontId="6" fillId="0" borderId="0" applyFont="0" applyFill="0" applyBorder="0" applyAlignment="0" applyProtection="0"/>
    <xf numFmtId="0" fontId="1" fillId="0" borderId="0"/>
    <xf numFmtId="0" fontId="8" fillId="0" borderId="0"/>
    <xf numFmtId="0" fontId="9" fillId="0" borderId="0" applyNumberFormat="0" applyFill="0" applyBorder="0" applyAlignment="0">
      <protection locked="0"/>
    </xf>
    <xf numFmtId="0" fontId="8" fillId="5" borderId="0" applyNumberFormat="0" applyBorder="0" applyAlignment="0">
      <protection locked="0"/>
    </xf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3" borderId="0" applyNumberFormat="0" applyBorder="0" applyAlignment="0" applyProtection="0"/>
    <xf numFmtId="0" fontId="8" fillId="0" borderId="0"/>
    <xf numFmtId="0" fontId="8" fillId="0" borderId="0"/>
    <xf numFmtId="0" fontId="14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>
      <protection locked="0"/>
    </xf>
    <xf numFmtId="0" fontId="6" fillId="6" borderId="0" applyNumberFormat="0" applyBorder="0" applyAlignment="0">
      <protection locked="0"/>
    </xf>
    <xf numFmtId="9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4" fillId="0" borderId="0" applyFont="0" applyFill="0" applyBorder="0" applyAlignment="0" applyProtection="0"/>
    <xf numFmtId="8" fontId="2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 applyFill="1"/>
    <xf numFmtId="0" fontId="3" fillId="0" borderId="0" xfId="1" applyFont="1" applyFill="1" applyAlignment="1">
      <alignment wrapText="1"/>
    </xf>
    <xf numFmtId="0" fontId="1" fillId="0" borderId="0" xfId="1" applyFont="1" applyFill="1" applyAlignment="1">
      <alignment wrapText="1"/>
    </xf>
    <xf numFmtId="0" fontId="4" fillId="2" borderId="0" xfId="0" applyFont="1" applyFill="1"/>
    <xf numFmtId="1" fontId="4" fillId="2" borderId="0" xfId="0" applyNumberFormat="1" applyFont="1" applyFill="1" applyAlignment="1">
      <alignment horizontal="center"/>
    </xf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9" fontId="16" fillId="0" borderId="0" xfId="53" applyNumberFormat="1" applyFont="1" applyAlignment="1">
      <alignment horizontal="left"/>
    </xf>
    <xf numFmtId="169" fontId="16" fillId="0" borderId="0" xfId="53" applyNumberFormat="1" applyFont="1"/>
    <xf numFmtId="170" fontId="6" fillId="0" borderId="0" xfId="65" applyNumberFormat="1"/>
    <xf numFmtId="169" fontId="17" fillId="0" borderId="0" xfId="53" applyNumberFormat="1" applyFont="1"/>
    <xf numFmtId="10" fontId="18" fillId="9" borderId="0" xfId="53" applyNumberFormat="1" applyFont="1" applyFill="1"/>
    <xf numFmtId="10" fontId="14" fillId="9" borderId="0" xfId="66" applyNumberFormat="1" applyFont="1" applyFill="1"/>
    <xf numFmtId="0" fontId="16" fillId="0" borderId="0" xfId="53" applyFont="1"/>
    <xf numFmtId="170" fontId="16" fillId="0" borderId="0" xfId="53" applyNumberFormat="1" applyFont="1"/>
    <xf numFmtId="3" fontId="16" fillId="0" borderId="0" xfId="53" applyNumberFormat="1" applyFont="1"/>
    <xf numFmtId="10" fontId="16" fillId="0" borderId="0" xfId="53" applyNumberFormat="1" applyFont="1"/>
    <xf numFmtId="0" fontId="14" fillId="0" borderId="0" xfId="53"/>
    <xf numFmtId="170" fontId="14" fillId="9" borderId="0" xfId="66" applyNumberFormat="1" applyFont="1" applyFill="1"/>
    <xf numFmtId="169" fontId="16" fillId="0" borderId="0" xfId="53" applyNumberFormat="1" applyFont="1" applyProtection="1">
      <protection locked="0"/>
    </xf>
    <xf numFmtId="169" fontId="14" fillId="9" borderId="0" xfId="66" applyNumberFormat="1" applyFont="1" applyFill="1"/>
    <xf numFmtId="169" fontId="16" fillId="0" borderId="10" xfId="53" applyNumberFormat="1" applyFont="1" applyBorder="1"/>
    <xf numFmtId="169" fontId="16" fillId="0" borderId="11" xfId="53" applyNumberFormat="1" applyFont="1" applyBorder="1"/>
    <xf numFmtId="169" fontId="16" fillId="0" borderId="12" xfId="53" applyNumberFormat="1" applyFont="1" applyBorder="1"/>
    <xf numFmtId="170" fontId="16" fillId="0" borderId="0" xfId="53" applyNumberFormat="1" applyFont="1" applyAlignment="1">
      <alignment horizontal="fill"/>
    </xf>
    <xf numFmtId="169" fontId="16" fillId="0" borderId="13" xfId="53" applyNumberFormat="1" applyFont="1" applyBorder="1"/>
    <xf numFmtId="169" fontId="16" fillId="0" borderId="14" xfId="53" applyNumberFormat="1" applyFont="1" applyBorder="1"/>
    <xf numFmtId="169" fontId="17" fillId="10" borderId="15" xfId="53" applyNumberFormat="1" applyFont="1" applyFill="1" applyBorder="1" applyAlignment="1">
      <alignment horizontal="center"/>
    </xf>
    <xf numFmtId="169" fontId="19" fillId="10" borderId="15" xfId="53" applyNumberFormat="1" applyFont="1" applyFill="1" applyBorder="1" applyAlignment="1">
      <alignment horizontal="center"/>
    </xf>
    <xf numFmtId="10" fontId="19" fillId="7" borderId="15" xfId="53" applyNumberFormat="1" applyFont="1" applyFill="1" applyBorder="1" applyAlignment="1">
      <alignment horizontal="center"/>
    </xf>
    <xf numFmtId="169" fontId="16" fillId="0" borderId="16" xfId="53" applyNumberFormat="1" applyFont="1" applyBorder="1"/>
    <xf numFmtId="169" fontId="16" fillId="0" borderId="17" xfId="53" applyNumberFormat="1" applyFont="1" applyBorder="1"/>
    <xf numFmtId="10" fontId="16" fillId="0" borderId="0" xfId="53" applyNumberFormat="1" applyFont="1" applyProtection="1">
      <protection locked="0"/>
    </xf>
    <xf numFmtId="169" fontId="16" fillId="0" borderId="1" xfId="53" applyNumberFormat="1" applyFont="1" applyBorder="1"/>
    <xf numFmtId="169" fontId="20" fillId="0" borderId="18" xfId="53" applyNumberFormat="1" applyFont="1" applyBorder="1"/>
    <xf numFmtId="0" fontId="16" fillId="0" borderId="19" xfId="53" applyFont="1" applyBorder="1"/>
    <xf numFmtId="169" fontId="20" fillId="0" borderId="2" xfId="53" applyNumberFormat="1" applyFont="1" applyBorder="1"/>
    <xf numFmtId="166" fontId="16" fillId="0" borderId="20" xfId="67" applyNumberFormat="1" applyFont="1" applyBorder="1"/>
    <xf numFmtId="166" fontId="16" fillId="0" borderId="21" xfId="67" applyNumberFormat="1" applyFont="1" applyBorder="1"/>
    <xf numFmtId="169" fontId="16" fillId="0" borderId="4" xfId="53" applyNumberFormat="1" applyFont="1" applyBorder="1"/>
    <xf numFmtId="169" fontId="16" fillId="0" borderId="5" xfId="53" applyNumberFormat="1" applyFont="1" applyBorder="1"/>
    <xf numFmtId="169" fontId="16" fillId="0" borderId="6" xfId="53" applyNumberFormat="1" applyFont="1" applyBorder="1"/>
    <xf numFmtId="0" fontId="16" fillId="0" borderId="0" xfId="53" applyFont="1" applyAlignment="1">
      <alignment horizontal="center"/>
    </xf>
    <xf numFmtId="169" fontId="20" fillId="0" borderId="22" xfId="53" applyNumberFormat="1" applyFont="1" applyBorder="1"/>
    <xf numFmtId="166" fontId="16" fillId="0" borderId="23" xfId="67" applyNumberFormat="1" applyFont="1" applyBorder="1"/>
    <xf numFmtId="166" fontId="16" fillId="0" borderId="24" xfId="67" applyNumberFormat="1" applyFont="1" applyBorder="1"/>
    <xf numFmtId="8" fontId="16" fillId="0" borderId="7" xfId="68" applyFont="1" applyBorder="1"/>
    <xf numFmtId="169" fontId="16" fillId="0" borderId="8" xfId="53" applyNumberFormat="1" applyFont="1" applyBorder="1"/>
    <xf numFmtId="169" fontId="16" fillId="0" borderId="9" xfId="53" applyNumberFormat="1" applyFont="1" applyBorder="1"/>
    <xf numFmtId="169" fontId="16" fillId="0" borderId="7" xfId="53" applyNumberFormat="1" applyFont="1" applyBorder="1"/>
    <xf numFmtId="166" fontId="16" fillId="0" borderId="25" xfId="67" applyNumberFormat="1" applyFont="1" applyBorder="1"/>
    <xf numFmtId="166" fontId="16" fillId="0" borderId="26" xfId="67" applyNumberFormat="1" applyFont="1" applyBorder="1"/>
    <xf numFmtId="169" fontId="19" fillId="7" borderId="15" xfId="53" applyNumberFormat="1" applyFont="1" applyFill="1" applyBorder="1"/>
    <xf numFmtId="169" fontId="19" fillId="7" borderId="15" xfId="53" applyNumberFormat="1" applyFont="1" applyFill="1" applyBorder="1" applyAlignment="1">
      <alignment horizontal="center"/>
    </xf>
    <xf numFmtId="169" fontId="16" fillId="0" borderId="27" xfId="53" applyNumberFormat="1" applyFont="1" applyBorder="1"/>
    <xf numFmtId="169" fontId="16" fillId="0" borderId="3" xfId="53" applyNumberFormat="1" applyFont="1" applyBorder="1"/>
    <xf numFmtId="3" fontId="16" fillId="0" borderId="28" xfId="53" applyNumberFormat="1" applyFont="1" applyBorder="1"/>
    <xf numFmtId="169" fontId="16" fillId="0" borderId="0" xfId="53" applyNumberFormat="1" applyFont="1" applyAlignment="1">
      <alignment horizontal="center"/>
    </xf>
    <xf numFmtId="169" fontId="22" fillId="0" borderId="0" xfId="53" applyNumberFormat="1" applyFont="1" applyAlignment="1">
      <alignment horizontal="center"/>
    </xf>
    <xf numFmtId="3" fontId="16" fillId="0" borderId="0" xfId="53" applyNumberFormat="1" applyFont="1" applyAlignment="1">
      <alignment horizontal="center"/>
    </xf>
    <xf numFmtId="169" fontId="16" fillId="0" borderId="20" xfId="53" applyNumberFormat="1" applyFont="1" applyBorder="1"/>
    <xf numFmtId="10" fontId="16" fillId="0" borderId="29" xfId="53" applyNumberFormat="1" applyFont="1" applyBorder="1"/>
    <xf numFmtId="169" fontId="16" fillId="0" borderId="29" xfId="53" applyNumberFormat="1" applyFont="1" applyBorder="1"/>
    <xf numFmtId="0" fontId="16" fillId="0" borderId="28" xfId="53" applyFont="1" applyBorder="1"/>
    <xf numFmtId="169" fontId="16" fillId="0" borderId="23" xfId="53" applyNumberFormat="1" applyFont="1" applyBorder="1"/>
    <xf numFmtId="0" fontId="16" fillId="0" borderId="30" xfId="53" applyFont="1" applyBorder="1"/>
    <xf numFmtId="169" fontId="16" fillId="0" borderId="30" xfId="53" applyNumberFormat="1" applyFont="1" applyBorder="1"/>
    <xf numFmtId="3" fontId="16" fillId="0" borderId="31" xfId="53" applyNumberFormat="1" applyFont="1" applyBorder="1"/>
    <xf numFmtId="171" fontId="16" fillId="0" borderId="31" xfId="53" applyNumberFormat="1" applyFont="1" applyBorder="1"/>
    <xf numFmtId="169" fontId="16" fillId="0" borderId="0" xfId="53" applyNumberFormat="1" applyFont="1" applyAlignment="1">
      <alignment horizontal="fill"/>
    </xf>
    <xf numFmtId="10" fontId="16" fillId="0" borderId="0" xfId="53" applyNumberFormat="1" applyFont="1" applyAlignment="1">
      <alignment horizontal="center"/>
    </xf>
    <xf numFmtId="169" fontId="16" fillId="8" borderId="0" xfId="53" applyNumberFormat="1" applyFont="1" applyFill="1" applyProtection="1">
      <protection locked="0"/>
    </xf>
    <xf numFmtId="169" fontId="16" fillId="8" borderId="0" xfId="53" applyNumberFormat="1" applyFont="1" applyFill="1"/>
    <xf numFmtId="169" fontId="14" fillId="0" borderId="0" xfId="53" applyNumberFormat="1"/>
    <xf numFmtId="172" fontId="16" fillId="0" borderId="0" xfId="53" applyNumberFormat="1" applyFont="1"/>
    <xf numFmtId="173" fontId="16" fillId="0" borderId="0" xfId="53" applyNumberFormat="1" applyFont="1"/>
    <xf numFmtId="174" fontId="16" fillId="0" borderId="0" xfId="53" applyNumberFormat="1" applyFont="1"/>
    <xf numFmtId="175" fontId="16" fillId="0" borderId="0" xfId="53" applyNumberFormat="1" applyFont="1"/>
    <xf numFmtId="176" fontId="16" fillId="0" borderId="0" xfId="53" applyNumberFormat="1" applyFont="1"/>
    <xf numFmtId="172" fontId="16" fillId="0" borderId="0" xfId="66" applyNumberFormat="1" applyFont="1"/>
    <xf numFmtId="167" fontId="0" fillId="0" borderId="0" xfId="2" applyNumberFormat="1" applyFont="1"/>
    <xf numFmtId="43" fontId="0" fillId="0" borderId="0" xfId="2" applyFont="1"/>
    <xf numFmtId="8" fontId="0" fillId="0" borderId="0" xfId="0" applyNumberFormat="1"/>
    <xf numFmtId="44" fontId="0" fillId="0" borderId="0" xfId="0" applyNumberFormat="1"/>
    <xf numFmtId="6" fontId="1" fillId="0" borderId="0" xfId="3" applyNumberFormat="1" applyBorder="1"/>
    <xf numFmtId="168" fontId="1" fillId="0" borderId="0" xfId="0" applyNumberFormat="1" applyFont="1"/>
    <xf numFmtId="0" fontId="1" fillId="0" borderId="0" xfId="3"/>
    <xf numFmtId="0" fontId="1" fillId="0" borderId="0" xfId="3" applyFill="1"/>
    <xf numFmtId="4" fontId="7" fillId="0" borderId="0" xfId="8" applyNumberFormat="1" applyFont="1"/>
    <xf numFmtId="9" fontId="1" fillId="0" borderId="0" xfId="69" applyFont="1"/>
    <xf numFmtId="167" fontId="1" fillId="0" borderId="0" xfId="3" applyNumberFormat="1" applyBorder="1"/>
    <xf numFmtId="10" fontId="1" fillId="0" borderId="0" xfId="0" applyNumberFormat="1" applyFont="1"/>
    <xf numFmtId="10" fontId="0" fillId="0" borderId="0" xfId="2" applyNumberFormat="1" applyFont="1"/>
    <xf numFmtId="0" fontId="25" fillId="11" borderId="32" xfId="3" applyFont="1" applyFill="1" applyBorder="1"/>
    <xf numFmtId="0" fontId="26" fillId="11" borderId="32" xfId="0" applyFont="1" applyFill="1" applyBorder="1"/>
    <xf numFmtId="0" fontId="1" fillId="11" borderId="32" xfId="0" applyFont="1" applyFill="1" applyBorder="1"/>
    <xf numFmtId="6" fontId="1" fillId="11" borderId="32" xfId="3" applyNumberFormat="1" applyFill="1" applyBorder="1"/>
    <xf numFmtId="43" fontId="0" fillId="0" borderId="0" xfId="2" applyNumberFormat="1" applyFont="1"/>
  </cellXfs>
  <cellStyles count="70">
    <cellStyle name="Adjustable" xfId="5" xr:uid="{3FE95990-4DFF-4CEA-9998-2543E56727F6}"/>
    <cellStyle name="Adjustable 2" xfId="60" xr:uid="{D32E6A57-B8F7-443C-AFB3-7995DC6853D1}"/>
    <cellStyle name="Bad 2" xfId="49" xr:uid="{6C83AB8F-AB24-45C5-9508-BE88D02A8E9D}"/>
    <cellStyle name="Best" xfId="6" xr:uid="{104CD9DD-11EA-4942-9FD5-804491D326DA}"/>
    <cellStyle name="Best 2" xfId="61" xr:uid="{BCD55F96-6720-463E-AF3D-1C3D1BAF2C2B}"/>
    <cellStyle name="Comma" xfId="2" builtinId="3"/>
    <cellStyle name="Comma 2" xfId="11" xr:uid="{BAE887F6-AA63-4228-8E68-203EE3F4B53D}"/>
    <cellStyle name="Comma 2 2" xfId="15" xr:uid="{61103AAA-82D5-4F36-93FD-E315F961373A}"/>
    <cellStyle name="Comma 2 2 2" xfId="31" xr:uid="{E2936F5D-A978-4C49-A8B1-B58AA8FD27D6}"/>
    <cellStyle name="Comma 2 2 2 2" xfId="47" xr:uid="{E4CE82BA-E163-473A-BE57-AF36B286D847}"/>
    <cellStyle name="Comma 2 2 3" xfId="41" xr:uid="{C649D9E9-58A7-46B7-8C0A-34E9BC6EA487}"/>
    <cellStyle name="Comma 2 3" xfId="20" xr:uid="{99A994B5-5834-4B39-BE0F-9BC59EBC76A2}"/>
    <cellStyle name="Comma 2 3 2" xfId="32" xr:uid="{F6F6B5BA-BFDA-4DF4-A737-C1C6646DA448}"/>
    <cellStyle name="Comma 2 3 2 2" xfId="48" xr:uid="{ADB39CC7-8175-441E-9344-8262CF3A942E}"/>
    <cellStyle name="Comma 2 3 3" xfId="42" xr:uid="{E5F213F3-3240-4CE1-B06C-0A1D60BD458D}"/>
    <cellStyle name="Comma 2 4" xfId="27" xr:uid="{88374788-C4E5-431B-A50E-208AA6B622BF}"/>
    <cellStyle name="Comma 2 4 2" xfId="45" xr:uid="{E4E35B72-6AD9-4AA2-BBD9-0F759345F826}"/>
    <cellStyle name="Comma 2 5" xfId="37" xr:uid="{0858E51A-0F48-45C5-A7A2-48A956BCD4C1}"/>
    <cellStyle name="Comma 3" xfId="7" xr:uid="{8C05A735-B193-47E6-B324-49AE0E048D8A}"/>
    <cellStyle name="Comma 4" xfId="17" xr:uid="{456DE1BE-8EFF-4559-9095-542ADB6090F1}"/>
    <cellStyle name="Comma 5" xfId="28" xr:uid="{672E74C7-E7D6-4888-A868-D73BBC035EA6}"/>
    <cellStyle name="Comma 6" xfId="38" xr:uid="{6DE8A920-F294-43E4-BBC5-FB3774C0F903}"/>
    <cellStyle name="Comma 7" xfId="55" xr:uid="{4EAE9218-78AE-46E9-92FE-966488DF4908}"/>
    <cellStyle name="Comma 8" xfId="59" xr:uid="{7795A967-F441-4B61-A14B-03A38C1AE450}"/>
    <cellStyle name="Comma 9" xfId="12" xr:uid="{8088B67B-1710-4CC5-9D53-50BDC1598C5E}"/>
    <cellStyle name="Currency 2" xfId="18" xr:uid="{36DF6A25-5838-4A27-A0D1-7C0CEE2F3ABF}"/>
    <cellStyle name="Currency 2 2" xfId="63" xr:uid="{AE1DE9A2-B5E3-4387-8E81-0BAAD7AAEB9E}"/>
    <cellStyle name="Currency 3" xfId="33" xr:uid="{BF6FF46A-8927-48ED-AF30-CBA87E8A431F}"/>
    <cellStyle name="Currency 4" xfId="56" xr:uid="{3BB8F437-F883-4C91-B707-3AA186679D5E}"/>
    <cellStyle name="Currency 5" xfId="68" xr:uid="{810CA946-1BFE-486E-9A28-E6B98381F65E}"/>
    <cellStyle name="Good 2" xfId="9" xr:uid="{128E7ED7-53B8-4D51-BC6F-1D5C1F184A12}"/>
    <cellStyle name="Good 3" xfId="50" xr:uid="{B18F632F-C7D8-490D-88BA-836C47AD6D2D}"/>
    <cellStyle name="Normal" xfId="0" builtinId="0"/>
    <cellStyle name="Normal 10" xfId="54" xr:uid="{6F5FA657-BDE4-432A-A036-6663E2823CBA}"/>
    <cellStyle name="Normal 11" xfId="58" xr:uid="{CBA70D7E-E659-4865-B993-F1737F48E6E5}"/>
    <cellStyle name="Normal 12" xfId="3" xr:uid="{6BA34ACA-917E-45FC-B42F-569610FE6784}"/>
    <cellStyle name="Normal 16" xfId="65" xr:uid="{3BB1C835-2480-4C61-8DE1-0EFF00287EF8}"/>
    <cellStyle name="Normal 2" xfId="10" xr:uid="{373C83BD-C983-4D56-9575-F60E8C2E3194}"/>
    <cellStyle name="Normal 2 2" xfId="14" xr:uid="{2B60D2DA-A588-4F98-AC52-422818315BF1}"/>
    <cellStyle name="Normal 2 2 2" xfId="30" xr:uid="{2D23B4F8-8D0B-4074-8161-1B797CE0407B}"/>
    <cellStyle name="Normal 2 2 2 2" xfId="46" xr:uid="{28628FBA-5154-4F31-8B3D-B5EC10908FEF}"/>
    <cellStyle name="Normal 2 2 3" xfId="40" xr:uid="{51985372-ABD8-43AD-B9F8-993DDB6ED17D}"/>
    <cellStyle name="Normal 2 3" xfId="26" xr:uid="{A88C23E7-5C47-427E-B921-FEA46A5B758A}"/>
    <cellStyle name="Normal 2 3 2" xfId="44" xr:uid="{50463FA6-E15A-43F9-A275-7E6430E13C19}"/>
    <cellStyle name="Normal 2 4" xfId="36" xr:uid="{ACBEF53E-694D-4F86-B19D-9931E6F93379}"/>
    <cellStyle name="Normal 2 5" xfId="51" xr:uid="{8C33730D-1587-4198-8546-B95C4946C4D0}"/>
    <cellStyle name="Normal 201 2" xfId="1" xr:uid="{BF56424E-1D74-4B3C-8BFF-0AF769CEE072}"/>
    <cellStyle name="Normal 3" xfId="4" xr:uid="{8D474FA1-2DA9-4724-AAE0-BC7DA955F510}"/>
    <cellStyle name="Normal 3 2" xfId="53" xr:uid="{B6C22C01-4DE0-43E4-80E7-7AC37B4F1DB0}"/>
    <cellStyle name="Normal 3 2 2" xfId="66" xr:uid="{305BE503-F792-47B3-889D-5485C4FABB98}"/>
    <cellStyle name="Normal 4" xfId="16" xr:uid="{6C8A05EB-EE06-49F7-AF1C-907B0B395E8B}"/>
    <cellStyle name="Normal 5" xfId="25" xr:uid="{AB7D36FF-F973-4D62-9D7D-49F3B0BA7765}"/>
    <cellStyle name="Normal 52" xfId="22" xr:uid="{D2FEEA1A-2A6E-43FF-9D82-F1D5AA1F9ECF}"/>
    <cellStyle name="Normal 52 2" xfId="64" xr:uid="{6DEBEE94-B522-4F23-8AD3-F4CCEF1A46F3}"/>
    <cellStyle name="Normal 53" xfId="23" xr:uid="{3EF468AE-3BD8-401D-BE8C-E69823CB9296}"/>
    <cellStyle name="Normal 54" xfId="21" xr:uid="{0AE64533-624A-4257-9FEA-7493FB892C9B}"/>
    <cellStyle name="Normal 6" xfId="24" xr:uid="{459EC210-C4D2-4368-93E0-A7779657F18E}"/>
    <cellStyle name="Normal 6 2" xfId="43" xr:uid="{66D5A874-89C6-4C98-9DF0-A2A9A79047D3}"/>
    <cellStyle name="Normal 7" xfId="35" xr:uid="{89FD2DD2-FB77-4407-B8C7-818D3B5463A7}"/>
    <cellStyle name="Normal 8" xfId="34" xr:uid="{BB4D8B1C-53F2-4517-9241-290F4EDD1345}"/>
    <cellStyle name="Normal 9" xfId="52" xr:uid="{7BF65F35-8FE2-4599-9468-BDE19E4F8378}"/>
    <cellStyle name="Percent" xfId="69" builtinId="5"/>
    <cellStyle name="Percent 2" xfId="8" xr:uid="{D4A3F970-BBC3-4AE6-9D57-2C0AD1ADE753}"/>
    <cellStyle name="Percent 3" xfId="19" xr:uid="{E460DC9C-6191-4098-BDA5-B304DC904630}"/>
    <cellStyle name="Percent 4" xfId="29" xr:uid="{3B3839B5-0979-42A6-9C64-965CDDA89194}"/>
    <cellStyle name="Percent 5" xfId="39" xr:uid="{2E2E3679-191A-42C3-906A-2AD13479275D}"/>
    <cellStyle name="Percent 6" xfId="57" xr:uid="{92B3CEEA-6C36-4C07-8ADE-BDEB907C75EE}"/>
    <cellStyle name="Percent 7" xfId="62" xr:uid="{CA684364-04DA-4518-82B2-740A79C8AB9C}"/>
    <cellStyle name="Percent 8" xfId="13" xr:uid="{A5004FA0-C004-4162-AEDA-E2E7EA17DC84}"/>
    <cellStyle name="Percent 9" xfId="67" xr:uid="{E36989FE-B585-41C8-929A-604488204CB3}"/>
  </cellStyles>
  <dxfs count="0"/>
  <tableStyles count="1" defaultTableStyle="TableStyleMedium2" defaultPivotStyle="PivotStyleLight16">
    <tableStyle name="Invisible" pivot="0" table="0" count="0" xr9:uid="{0DA4B02D-D937-4616-94C3-1BE7833EC17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Demand Response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LC!$A$20</c:f>
              <c:strCache>
                <c:ptCount val="1"/>
                <c:pt idx="0">
                  <c:v>Behavioral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LC!$B$3:$Y$3</c15:sqref>
                  </c15:fullRef>
                </c:ext>
              </c:extLst>
              <c:f>LC!$D$3:$Y$3</c:f>
              <c:strCach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LC!$B$20:$Y$20</c15:sqref>
                  </c15:fullRef>
                </c:ext>
              </c:extLst>
              <c:f>LC!$D$20:$Y$20</c:f>
              <c:numCache>
                <c:formatCode>_(* #,##0_);_(* \(#,##0\);_(* "-"??_);_(@_)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2-4AD4-A6C7-B990F5BDA30C}"/>
            </c:ext>
          </c:extLst>
        </c:ser>
        <c:ser>
          <c:idx val="1"/>
          <c:order val="1"/>
          <c:tx>
            <c:strRef>
              <c:f>LC!$A$21</c:f>
              <c:strCache>
                <c:ptCount val="1"/>
                <c:pt idx="0">
                  <c:v>DLC Water Heating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LC!$B$3:$Y$3</c15:sqref>
                  </c15:fullRef>
                </c:ext>
              </c:extLst>
              <c:f>LC!$D$3:$Y$3</c:f>
              <c:strCach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LC!$B$21:$Y$21</c15:sqref>
                  </c15:fullRef>
                </c:ext>
              </c:extLst>
              <c:f>LC!$D$21:$Y$21</c:f>
              <c:numCache>
                <c:formatCode>_(* #,##0_);_(* \(#,##0\);_(* "-"??_);_(@_)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32-4AD4-A6C7-B990F5BDA30C}"/>
            </c:ext>
          </c:extLst>
        </c:ser>
        <c:ser>
          <c:idx val="2"/>
          <c:order val="2"/>
          <c:tx>
            <c:strRef>
              <c:f>LC!$A$22</c:f>
              <c:strCache>
                <c:ptCount val="1"/>
                <c:pt idx="0">
                  <c:v>DLC Smart Thermostats - BYOT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LC!$B$3:$Y$3</c15:sqref>
                  </c15:fullRef>
                </c:ext>
              </c:extLst>
              <c:f>LC!$D$3:$Y$3</c:f>
              <c:strCach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LC!$B$22:$Y$22</c15:sqref>
                  </c15:fullRef>
                </c:ext>
              </c:extLst>
              <c:f>LC!$D$22:$Y$22</c:f>
              <c:numCache>
                <c:formatCode>_(* #,##0_);_(* \(#,##0\);_(* "-"??_);_(@_)</c:formatCode>
                <c:ptCount val="22"/>
                <c:pt idx="0">
                  <c:v>10328.100579684942</c:v>
                </c:pt>
                <c:pt idx="1">
                  <c:v>6813.0865718957211</c:v>
                </c:pt>
                <c:pt idx="2">
                  <c:v>5849.9245466003367</c:v>
                </c:pt>
                <c:pt idx="3">
                  <c:v>5738.4902110167423</c:v>
                </c:pt>
                <c:pt idx="4">
                  <c:v>5732.3826446432149</c:v>
                </c:pt>
                <c:pt idx="5">
                  <c:v>5773.3684698362131</c:v>
                </c:pt>
                <c:pt idx="6">
                  <c:v>5822.4997870024417</c:v>
                </c:pt>
                <c:pt idx="7">
                  <c:v>5874.6477326732256</c:v>
                </c:pt>
                <c:pt idx="8">
                  <c:v>5933.9758996048722</c:v>
                </c:pt>
                <c:pt idx="9">
                  <c:v>5999.0966105811995</c:v>
                </c:pt>
                <c:pt idx="10">
                  <c:v>6009.0599091881504</c:v>
                </c:pt>
                <c:pt idx="11">
                  <c:v>5968.0416185304011</c:v>
                </c:pt>
                <c:pt idx="12">
                  <c:v>5819.0684328889365</c:v>
                </c:pt>
                <c:pt idx="13">
                  <c:v>5805.8402505226386</c:v>
                </c:pt>
                <c:pt idx="14">
                  <c:v>5864.072144583004</c:v>
                </c:pt>
                <c:pt idx="15">
                  <c:v>5991.9763011509804</c:v>
                </c:pt>
                <c:pt idx="16">
                  <c:v>6122.9523319903465</c:v>
                </c:pt>
                <c:pt idx="17">
                  <c:v>6258.744662646076</c:v>
                </c:pt>
                <c:pt idx="18">
                  <c:v>6397.6419757939493</c:v>
                </c:pt>
                <c:pt idx="19">
                  <c:v>6539.7164678466561</c:v>
                </c:pt>
                <c:pt idx="20">
                  <c:v>6685.041791487447</c:v>
                </c:pt>
                <c:pt idx="21">
                  <c:v>6833.6934000357405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32-4AD4-A6C7-B990F5BDA30C}"/>
            </c:ext>
          </c:extLst>
        </c:ser>
        <c:ser>
          <c:idx val="3"/>
          <c:order val="3"/>
          <c:tx>
            <c:strRef>
              <c:f>LC!$A$23</c:f>
              <c:strCache>
                <c:ptCount val="1"/>
                <c:pt idx="0">
                  <c:v>Time-of-Use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LC!$B$3:$Y$3</c15:sqref>
                  </c15:fullRef>
                </c:ext>
              </c:extLst>
              <c:f>LC!$D$3:$Y$3</c:f>
              <c:strCach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LC!$B$23:$Y$23</c15:sqref>
                  </c15:fullRef>
                </c:ext>
              </c:extLst>
              <c:f>LC!$D$23:$Y$23</c:f>
              <c:numCache>
                <c:formatCode>_(* #,##0_);_(* \(#,##0\);_(* "-"??_);_(@_)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32-4AD4-A6C7-B990F5BDA30C}"/>
            </c:ext>
          </c:extLst>
        </c:ser>
        <c:ser>
          <c:idx val="4"/>
          <c:order val="4"/>
          <c:tx>
            <c:strRef>
              <c:f>LC!$A$24</c:f>
              <c:strCache>
                <c:ptCount val="1"/>
                <c:pt idx="0">
                  <c:v>Variable Peak Pricing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LC!$B$3:$Y$3</c15:sqref>
                  </c15:fullRef>
                </c:ext>
              </c:extLst>
              <c:f>LC!$D$3:$Y$3</c:f>
              <c:strCach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LC!$B$24:$Y$24</c15:sqref>
                  </c15:fullRef>
                </c:ext>
              </c:extLst>
              <c:f>LC!$D$24:$Y$24</c:f>
              <c:numCache>
                <c:formatCode>_(* #,##0_);_(* \(#,##0\);_(* "-"??_);_(@_)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32-4AD4-A6C7-B990F5BDA30C}"/>
            </c:ext>
          </c:extLst>
        </c:ser>
        <c:ser>
          <c:idx val="5"/>
          <c:order val="5"/>
          <c:tx>
            <c:strRef>
              <c:f>LC!$A$25</c:f>
              <c:strCache>
                <c:ptCount val="1"/>
                <c:pt idx="0">
                  <c:v>Third Party Contracts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LC!$B$3:$Y$3</c15:sqref>
                  </c15:fullRef>
                </c:ext>
              </c:extLst>
              <c:f>LC!$D$3:$Y$3</c:f>
              <c:strCach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LC!$B$25:$Y$25</c15:sqref>
                  </c15:fullRef>
                </c:ext>
              </c:extLst>
              <c:f>LC!$D$25:$Y$25</c:f>
              <c:numCache>
                <c:formatCode>_(* #,##0_);_(* \(#,##0\);_(* "-"??_);_(@_)</c:formatCode>
                <c:ptCount val="22"/>
                <c:pt idx="0">
                  <c:v>219900.79735674418</c:v>
                </c:pt>
                <c:pt idx="1">
                  <c:v>144512.6460988727</c:v>
                </c:pt>
                <c:pt idx="2">
                  <c:v>120582.29659427129</c:v>
                </c:pt>
                <c:pt idx="3">
                  <c:v>125162.80216089978</c:v>
                </c:pt>
                <c:pt idx="4">
                  <c:v>129576.98348050677</c:v>
                </c:pt>
                <c:pt idx="5">
                  <c:v>133795.76191896596</c:v>
                </c:pt>
                <c:pt idx="6">
                  <c:v>137874.85212587783</c:v>
                </c:pt>
                <c:pt idx="7">
                  <c:v>141823.74514556307</c:v>
                </c:pt>
                <c:pt idx="8">
                  <c:v>145641.9402821649</c:v>
                </c:pt>
                <c:pt idx="9">
                  <c:v>149328.93954993665</c:v>
                </c:pt>
                <c:pt idx="10">
                  <c:v>151081.83032655355</c:v>
                </c:pt>
                <c:pt idx="11">
                  <c:v>152839.81984249686</c:v>
                </c:pt>
                <c:pt idx="12">
                  <c:v>154610.1200461835</c:v>
                </c:pt>
                <c:pt idx="13">
                  <c:v>156389.33585698874</c:v>
                </c:pt>
                <c:pt idx="14">
                  <c:v>158177.39425737425</c:v>
                </c:pt>
                <c:pt idx="15">
                  <c:v>159974.81993302412</c:v>
                </c:pt>
                <c:pt idx="16">
                  <c:v>161781.50782385768</c:v>
                </c:pt>
                <c:pt idx="17">
                  <c:v>163597.33568015203</c:v>
                </c:pt>
                <c:pt idx="18">
                  <c:v>165422.15754221633</c:v>
                </c:pt>
                <c:pt idx="19">
                  <c:v>167255.85429851071</c:v>
                </c:pt>
                <c:pt idx="20">
                  <c:v>169098.29466520678</c:v>
                </c:pt>
                <c:pt idx="21">
                  <c:v>170949.3640090804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32-4AD4-A6C7-B990F5BDA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5378768"/>
        <c:axId val="1555381264"/>
      </c:lineChart>
      <c:catAx>
        <c:axId val="155537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5381264"/>
        <c:crosses val="autoZero"/>
        <c:auto val="1"/>
        <c:lblAlgn val="ctr"/>
        <c:lblOffset val="100"/>
        <c:noMultiLvlLbl val="0"/>
      </c:catAx>
      <c:valAx>
        <c:axId val="155538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537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625930</xdr:colOff>
      <xdr:row>26</xdr:row>
      <xdr:rowOff>122464</xdr:rowOff>
    </xdr:from>
    <xdr:to>
      <xdr:col>13</xdr:col>
      <xdr:colOff>40822</xdr:colOff>
      <xdr:row>50</xdr:row>
      <xdr:rowOff>136070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C5418D-8BF7-4506-85B4-966B0DA83C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EG\Clients\Avista%20Energy\31224-40-00%20Avista%202018-2019%20CPA\DR%20Model\DR%20Model%20Avista%20Stand%20Alone%20WH%20add-on%20for%20IR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Panel"/>
      <sheetName val="Variables"/>
      <sheetName val="ClassValues"/>
      <sheetName val="EnergyCosts"/>
      <sheetName val="ParticipationRate"/>
      <sheetName val="ImpactInput"/>
      <sheetName val="CEInput"/>
      <sheetName val="DR"/>
      <sheetName val="Results"/>
      <sheetName val="Translator"/>
      <sheetName val="Sheet1"/>
    </sheetNames>
    <sheetDataSet>
      <sheetData sheetId="0">
        <row r="2">
          <cell r="C2" t="str">
            <v>General Service</v>
          </cell>
        </row>
        <row r="5">
          <cell r="C5" t="str">
            <v>WA</v>
          </cell>
        </row>
      </sheetData>
      <sheetData sheetId="1"/>
      <sheetData sheetId="2"/>
      <sheetData sheetId="3">
        <row r="1">
          <cell r="A1" t="str">
            <v>Key</v>
          </cell>
          <cell r="B1" t="str">
            <v>State</v>
          </cell>
          <cell r="C1" t="str">
            <v>Customer Class</v>
          </cell>
          <cell r="D1" t="str">
            <v>Data Element</v>
          </cell>
          <cell r="E1" t="str">
            <v>Unit</v>
          </cell>
          <cell r="F1">
            <v>2021</v>
          </cell>
          <cell r="G1">
            <v>2022</v>
          </cell>
          <cell r="H1">
            <v>2023</v>
          </cell>
          <cell r="I1">
            <v>2024</v>
          </cell>
          <cell r="J1">
            <v>2025</v>
          </cell>
          <cell r="K1">
            <v>2026</v>
          </cell>
          <cell r="L1">
            <v>2027</v>
          </cell>
          <cell r="M1">
            <v>2028</v>
          </cell>
          <cell r="N1">
            <v>2029</v>
          </cell>
          <cell r="O1">
            <v>2030</v>
          </cell>
          <cell r="P1">
            <v>2031</v>
          </cell>
          <cell r="Q1">
            <v>2032</v>
          </cell>
          <cell r="R1">
            <v>2033</v>
          </cell>
          <cell r="S1">
            <v>2034</v>
          </cell>
          <cell r="T1">
            <v>2035</v>
          </cell>
          <cell r="U1">
            <v>2036</v>
          </cell>
          <cell r="V1">
            <v>2037</v>
          </cell>
          <cell r="W1">
            <v>2038</v>
          </cell>
          <cell r="X1">
            <v>2039</v>
          </cell>
          <cell r="Y1">
            <v>2040</v>
          </cell>
          <cell r="Z1">
            <v>2041</v>
          </cell>
          <cell r="AA1">
            <v>2042</v>
          </cell>
          <cell r="AB1">
            <v>2043</v>
          </cell>
          <cell r="AC1">
            <v>2044</v>
          </cell>
          <cell r="AD1">
            <v>2045</v>
          </cell>
          <cell r="AE1">
            <v>2046</v>
          </cell>
          <cell r="AF1">
            <v>2047</v>
          </cell>
          <cell r="AG1">
            <v>2048</v>
          </cell>
          <cell r="AH1">
            <v>2049</v>
          </cell>
          <cell r="AI1">
            <v>2050</v>
          </cell>
          <cell r="AJ1">
            <v>2051</v>
          </cell>
          <cell r="AK1">
            <v>2052</v>
          </cell>
          <cell r="AL1">
            <v>2053</v>
          </cell>
          <cell r="AM1">
            <v>2054</v>
          </cell>
          <cell r="AN1">
            <v>2055</v>
          </cell>
          <cell r="AO1">
            <v>2056</v>
          </cell>
          <cell r="AP1">
            <v>2057</v>
          </cell>
          <cell r="AQ1">
            <v>2058</v>
          </cell>
          <cell r="AR1">
            <v>2059</v>
          </cell>
          <cell r="AS1">
            <v>2060</v>
          </cell>
          <cell r="AT1">
            <v>2061</v>
          </cell>
          <cell r="AU1">
            <v>2062</v>
          </cell>
          <cell r="AV1">
            <v>2063</v>
          </cell>
          <cell r="AW1">
            <v>2064</v>
          </cell>
          <cell r="AX1">
            <v>2065</v>
          </cell>
        </row>
        <row r="2">
          <cell r="A2" t="str">
            <v>WAAllAvoided Capacity Costs</v>
          </cell>
          <cell r="B2" t="str">
            <v>WA</v>
          </cell>
          <cell r="C2" t="str">
            <v>All</v>
          </cell>
          <cell r="D2" t="str">
            <v>Avoided Capacity Costs</v>
          </cell>
          <cell r="E2" t="str">
            <v>$/kW @gen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</row>
        <row r="3">
          <cell r="A3" t="str">
            <v>WAAllAvoided Summer Energy Costs</v>
          </cell>
          <cell r="B3" t="str">
            <v>WA</v>
          </cell>
          <cell r="C3" t="str">
            <v>All</v>
          </cell>
          <cell r="D3" t="str">
            <v>Avoided Summer Energy Costs</v>
          </cell>
          <cell r="E3" t="str">
            <v>$/MWh @gen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</row>
        <row r="4">
          <cell r="A4" t="str">
            <v>WAAllAvoided Winter Energy Costs</v>
          </cell>
          <cell r="B4" t="str">
            <v>WA</v>
          </cell>
          <cell r="C4" t="str">
            <v>All</v>
          </cell>
          <cell r="D4" t="str">
            <v>Avoided Winter Energy Costs</v>
          </cell>
          <cell r="E4" t="str">
            <v>$/MWh @gen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</row>
        <row r="5">
          <cell r="A5" t="str">
            <v>WAResidentialLine Loss</v>
          </cell>
          <cell r="B5" t="str">
            <v>WA</v>
          </cell>
          <cell r="C5" t="str">
            <v>Residential</v>
          </cell>
          <cell r="D5" t="str">
            <v>Line Loss</v>
          </cell>
          <cell r="E5" t="str">
            <v>T&amp;D Loss %</v>
          </cell>
          <cell r="F5">
            <v>6.5000000000000002E-2</v>
          </cell>
          <cell r="G5">
            <v>6.5000000000000002E-2</v>
          </cell>
          <cell r="H5">
            <v>6.5000000000000002E-2</v>
          </cell>
          <cell r="I5">
            <v>6.5000000000000002E-2</v>
          </cell>
          <cell r="J5">
            <v>6.5000000000000002E-2</v>
          </cell>
          <cell r="K5">
            <v>6.5000000000000002E-2</v>
          </cell>
          <cell r="L5">
            <v>6.5000000000000002E-2</v>
          </cell>
          <cell r="M5">
            <v>6.5000000000000002E-2</v>
          </cell>
          <cell r="N5">
            <v>6.5000000000000002E-2</v>
          </cell>
          <cell r="O5">
            <v>6.5000000000000002E-2</v>
          </cell>
          <cell r="P5">
            <v>6.5000000000000002E-2</v>
          </cell>
          <cell r="Q5">
            <v>6.5000000000000002E-2</v>
          </cell>
          <cell r="R5">
            <v>6.5000000000000002E-2</v>
          </cell>
          <cell r="S5">
            <v>6.5000000000000002E-2</v>
          </cell>
          <cell r="T5">
            <v>6.5000000000000002E-2</v>
          </cell>
          <cell r="U5">
            <v>6.5000000000000002E-2</v>
          </cell>
          <cell r="V5">
            <v>6.5000000000000002E-2</v>
          </cell>
          <cell r="W5">
            <v>6.5000000000000002E-2</v>
          </cell>
          <cell r="X5">
            <v>6.5000000000000002E-2</v>
          </cell>
          <cell r="Y5">
            <v>6.5000000000000002E-2</v>
          </cell>
          <cell r="Z5">
            <v>6.5000000000000002E-2</v>
          </cell>
          <cell r="AA5">
            <v>6.5000000000000002E-2</v>
          </cell>
          <cell r="AB5">
            <v>6.5000000000000002E-2</v>
          </cell>
          <cell r="AC5">
            <v>6.5000000000000002E-2</v>
          </cell>
          <cell r="AD5">
            <v>6.5000000000000002E-2</v>
          </cell>
          <cell r="AE5">
            <v>6.5000000000000002E-2</v>
          </cell>
          <cell r="AF5">
            <v>6.5000000000000002E-2</v>
          </cell>
          <cell r="AG5">
            <v>6.5000000000000002E-2</v>
          </cell>
          <cell r="AH5">
            <v>6.5000000000000002E-2</v>
          </cell>
          <cell r="AI5">
            <v>6.5000000000000002E-2</v>
          </cell>
          <cell r="AJ5">
            <v>6.5000000000000002E-2</v>
          </cell>
          <cell r="AK5">
            <v>6.5000000000000002E-2</v>
          </cell>
          <cell r="AL5">
            <v>6.5000000000000002E-2</v>
          </cell>
          <cell r="AM5">
            <v>6.5000000000000002E-2</v>
          </cell>
          <cell r="AN5">
            <v>6.5000000000000002E-2</v>
          </cell>
          <cell r="AO5">
            <v>6.5000000000000002E-2</v>
          </cell>
          <cell r="AP5">
            <v>6.5000000000000002E-2</v>
          </cell>
          <cell r="AQ5">
            <v>6.5000000000000002E-2</v>
          </cell>
          <cell r="AR5">
            <v>6.5000000000000002E-2</v>
          </cell>
          <cell r="AS5">
            <v>6.5000000000000002E-2</v>
          </cell>
          <cell r="AT5">
            <v>6.5000000000000002E-2</v>
          </cell>
          <cell r="AU5">
            <v>6.5000000000000002E-2</v>
          </cell>
          <cell r="AV5">
            <v>6.5000000000000002E-2</v>
          </cell>
          <cell r="AW5">
            <v>6.5000000000000002E-2</v>
          </cell>
          <cell r="AX5">
            <v>6.5000000000000002E-2</v>
          </cell>
        </row>
        <row r="6">
          <cell r="A6" t="str">
            <v>WAGeneral ServiceLine Loss</v>
          </cell>
          <cell r="B6" t="str">
            <v>WA</v>
          </cell>
          <cell r="C6" t="str">
            <v>General Service</v>
          </cell>
          <cell r="D6" t="str">
            <v>Line Loss</v>
          </cell>
          <cell r="E6" t="str">
            <v>T&amp;D Loss %</v>
          </cell>
          <cell r="F6">
            <v>6.5000000000000002E-2</v>
          </cell>
          <cell r="G6">
            <v>6.5000000000000002E-2</v>
          </cell>
          <cell r="H6">
            <v>6.5000000000000002E-2</v>
          </cell>
          <cell r="I6">
            <v>6.5000000000000002E-2</v>
          </cell>
          <cell r="J6">
            <v>6.5000000000000002E-2</v>
          </cell>
          <cell r="K6">
            <v>6.5000000000000002E-2</v>
          </cell>
          <cell r="L6">
            <v>6.5000000000000002E-2</v>
          </cell>
          <cell r="M6">
            <v>6.5000000000000002E-2</v>
          </cell>
          <cell r="N6">
            <v>6.5000000000000002E-2</v>
          </cell>
          <cell r="O6">
            <v>6.5000000000000002E-2</v>
          </cell>
          <cell r="P6">
            <v>6.5000000000000002E-2</v>
          </cell>
          <cell r="Q6">
            <v>6.5000000000000002E-2</v>
          </cell>
          <cell r="R6">
            <v>6.5000000000000002E-2</v>
          </cell>
          <cell r="S6">
            <v>6.5000000000000002E-2</v>
          </cell>
          <cell r="T6">
            <v>6.5000000000000002E-2</v>
          </cell>
          <cell r="U6">
            <v>6.5000000000000002E-2</v>
          </cell>
          <cell r="V6">
            <v>6.5000000000000002E-2</v>
          </cell>
          <cell r="W6">
            <v>6.5000000000000002E-2</v>
          </cell>
          <cell r="X6">
            <v>6.5000000000000002E-2</v>
          </cell>
          <cell r="Y6">
            <v>6.5000000000000002E-2</v>
          </cell>
          <cell r="Z6">
            <v>6.5000000000000002E-2</v>
          </cell>
          <cell r="AA6">
            <v>6.5000000000000002E-2</v>
          </cell>
          <cell r="AB6">
            <v>6.5000000000000002E-2</v>
          </cell>
          <cell r="AC6">
            <v>6.5000000000000002E-2</v>
          </cell>
          <cell r="AD6">
            <v>6.5000000000000002E-2</v>
          </cell>
          <cell r="AE6">
            <v>6.5000000000000002E-2</v>
          </cell>
          <cell r="AF6">
            <v>6.5000000000000002E-2</v>
          </cell>
          <cell r="AG6">
            <v>6.5000000000000002E-2</v>
          </cell>
          <cell r="AH6">
            <v>6.5000000000000002E-2</v>
          </cell>
          <cell r="AI6">
            <v>6.5000000000000002E-2</v>
          </cell>
          <cell r="AJ6">
            <v>6.5000000000000002E-2</v>
          </cell>
          <cell r="AK6">
            <v>6.5000000000000002E-2</v>
          </cell>
          <cell r="AL6">
            <v>6.5000000000000002E-2</v>
          </cell>
          <cell r="AM6">
            <v>6.5000000000000002E-2</v>
          </cell>
          <cell r="AN6">
            <v>6.5000000000000002E-2</v>
          </cell>
          <cell r="AO6">
            <v>6.5000000000000002E-2</v>
          </cell>
          <cell r="AP6">
            <v>6.5000000000000002E-2</v>
          </cell>
          <cell r="AQ6">
            <v>6.5000000000000002E-2</v>
          </cell>
          <cell r="AR6">
            <v>6.5000000000000002E-2</v>
          </cell>
          <cell r="AS6">
            <v>6.5000000000000002E-2</v>
          </cell>
          <cell r="AT6">
            <v>6.5000000000000002E-2</v>
          </cell>
          <cell r="AU6">
            <v>6.5000000000000002E-2</v>
          </cell>
          <cell r="AV6">
            <v>6.5000000000000002E-2</v>
          </cell>
          <cell r="AW6">
            <v>6.5000000000000002E-2</v>
          </cell>
          <cell r="AX6">
            <v>6.5000000000000002E-2</v>
          </cell>
        </row>
        <row r="7">
          <cell r="A7" t="str">
            <v>WALarge General ServiceLine Loss</v>
          </cell>
          <cell r="B7" t="str">
            <v>WA</v>
          </cell>
          <cell r="C7" t="str">
            <v>Large General Service</v>
          </cell>
          <cell r="D7" t="str">
            <v>Line Loss</v>
          </cell>
          <cell r="E7" t="str">
            <v>T&amp;D Loss %</v>
          </cell>
          <cell r="F7">
            <v>6.5000000000000002E-2</v>
          </cell>
          <cell r="G7">
            <v>6.5000000000000002E-2</v>
          </cell>
          <cell r="H7">
            <v>6.5000000000000002E-2</v>
          </cell>
          <cell r="I7">
            <v>6.5000000000000002E-2</v>
          </cell>
          <cell r="J7">
            <v>6.5000000000000002E-2</v>
          </cell>
          <cell r="K7">
            <v>6.5000000000000002E-2</v>
          </cell>
          <cell r="L7">
            <v>6.5000000000000002E-2</v>
          </cell>
          <cell r="M7">
            <v>6.5000000000000002E-2</v>
          </cell>
          <cell r="N7">
            <v>6.5000000000000002E-2</v>
          </cell>
          <cell r="O7">
            <v>6.5000000000000002E-2</v>
          </cell>
          <cell r="P7">
            <v>6.5000000000000002E-2</v>
          </cell>
          <cell r="Q7">
            <v>6.5000000000000002E-2</v>
          </cell>
          <cell r="R7">
            <v>6.5000000000000002E-2</v>
          </cell>
          <cell r="S7">
            <v>6.5000000000000002E-2</v>
          </cell>
          <cell r="T7">
            <v>6.5000000000000002E-2</v>
          </cell>
          <cell r="U7">
            <v>6.5000000000000002E-2</v>
          </cell>
          <cell r="V7">
            <v>6.5000000000000002E-2</v>
          </cell>
          <cell r="W7">
            <v>6.5000000000000002E-2</v>
          </cell>
          <cell r="X7">
            <v>6.5000000000000002E-2</v>
          </cell>
          <cell r="Y7">
            <v>6.5000000000000002E-2</v>
          </cell>
          <cell r="Z7">
            <v>6.5000000000000002E-2</v>
          </cell>
          <cell r="AA7">
            <v>6.5000000000000002E-2</v>
          </cell>
          <cell r="AB7">
            <v>6.5000000000000002E-2</v>
          </cell>
          <cell r="AC7">
            <v>6.5000000000000002E-2</v>
          </cell>
          <cell r="AD7">
            <v>6.5000000000000002E-2</v>
          </cell>
          <cell r="AE7">
            <v>6.5000000000000002E-2</v>
          </cell>
          <cell r="AF7">
            <v>6.5000000000000002E-2</v>
          </cell>
          <cell r="AG7">
            <v>6.5000000000000002E-2</v>
          </cell>
          <cell r="AH7">
            <v>6.5000000000000002E-2</v>
          </cell>
          <cell r="AI7">
            <v>6.5000000000000002E-2</v>
          </cell>
          <cell r="AJ7">
            <v>6.5000000000000002E-2</v>
          </cell>
          <cell r="AK7">
            <v>6.5000000000000002E-2</v>
          </cell>
          <cell r="AL7">
            <v>6.5000000000000002E-2</v>
          </cell>
          <cell r="AM7">
            <v>6.5000000000000002E-2</v>
          </cell>
          <cell r="AN7">
            <v>6.5000000000000002E-2</v>
          </cell>
          <cell r="AO7">
            <v>6.5000000000000002E-2</v>
          </cell>
          <cell r="AP7">
            <v>6.5000000000000002E-2</v>
          </cell>
          <cell r="AQ7">
            <v>6.5000000000000002E-2</v>
          </cell>
          <cell r="AR7">
            <v>6.5000000000000002E-2</v>
          </cell>
          <cell r="AS7">
            <v>6.5000000000000002E-2</v>
          </cell>
          <cell r="AT7">
            <v>6.5000000000000002E-2</v>
          </cell>
          <cell r="AU7">
            <v>6.5000000000000002E-2</v>
          </cell>
          <cell r="AV7">
            <v>6.5000000000000002E-2</v>
          </cell>
          <cell r="AW7">
            <v>6.5000000000000002E-2</v>
          </cell>
          <cell r="AX7">
            <v>6.5000000000000002E-2</v>
          </cell>
        </row>
        <row r="8">
          <cell r="A8" t="str">
            <v>WAExtra Large General ServiceLine Loss</v>
          </cell>
          <cell r="B8" t="str">
            <v>WA</v>
          </cell>
          <cell r="C8" t="str">
            <v>Extra Large General Service</v>
          </cell>
          <cell r="D8" t="str">
            <v>Line Loss</v>
          </cell>
          <cell r="E8" t="str">
            <v>T&amp;D Loss %</v>
          </cell>
          <cell r="F8">
            <v>6.5000000000000002E-2</v>
          </cell>
          <cell r="G8">
            <v>6.5000000000000002E-2</v>
          </cell>
          <cell r="H8">
            <v>6.5000000000000002E-2</v>
          </cell>
          <cell r="I8">
            <v>6.5000000000000002E-2</v>
          </cell>
          <cell r="J8">
            <v>6.5000000000000002E-2</v>
          </cell>
          <cell r="K8">
            <v>6.5000000000000002E-2</v>
          </cell>
          <cell r="L8">
            <v>6.5000000000000002E-2</v>
          </cell>
          <cell r="M8">
            <v>6.5000000000000002E-2</v>
          </cell>
          <cell r="N8">
            <v>6.5000000000000002E-2</v>
          </cell>
          <cell r="O8">
            <v>6.5000000000000002E-2</v>
          </cell>
          <cell r="P8">
            <v>6.5000000000000002E-2</v>
          </cell>
          <cell r="Q8">
            <v>6.5000000000000002E-2</v>
          </cell>
          <cell r="R8">
            <v>6.5000000000000002E-2</v>
          </cell>
          <cell r="S8">
            <v>6.5000000000000002E-2</v>
          </cell>
          <cell r="T8">
            <v>6.5000000000000002E-2</v>
          </cell>
          <cell r="U8">
            <v>6.5000000000000002E-2</v>
          </cell>
          <cell r="V8">
            <v>6.5000000000000002E-2</v>
          </cell>
          <cell r="W8">
            <v>6.5000000000000002E-2</v>
          </cell>
          <cell r="X8">
            <v>6.5000000000000002E-2</v>
          </cell>
          <cell r="Y8">
            <v>6.5000000000000002E-2</v>
          </cell>
          <cell r="Z8">
            <v>6.5000000000000002E-2</v>
          </cell>
          <cell r="AA8">
            <v>6.5000000000000002E-2</v>
          </cell>
          <cell r="AB8">
            <v>6.5000000000000002E-2</v>
          </cell>
          <cell r="AC8">
            <v>6.5000000000000002E-2</v>
          </cell>
          <cell r="AD8">
            <v>6.5000000000000002E-2</v>
          </cell>
          <cell r="AE8">
            <v>6.5000000000000002E-2</v>
          </cell>
          <cell r="AF8">
            <v>6.5000000000000002E-2</v>
          </cell>
          <cell r="AG8">
            <v>6.5000000000000002E-2</v>
          </cell>
          <cell r="AH8">
            <v>6.5000000000000002E-2</v>
          </cell>
          <cell r="AI8">
            <v>6.5000000000000002E-2</v>
          </cell>
          <cell r="AJ8">
            <v>6.5000000000000002E-2</v>
          </cell>
          <cell r="AK8">
            <v>6.5000000000000002E-2</v>
          </cell>
          <cell r="AL8">
            <v>6.5000000000000002E-2</v>
          </cell>
          <cell r="AM8">
            <v>6.5000000000000002E-2</v>
          </cell>
          <cell r="AN8">
            <v>6.5000000000000002E-2</v>
          </cell>
          <cell r="AO8">
            <v>6.5000000000000002E-2</v>
          </cell>
          <cell r="AP8">
            <v>6.5000000000000002E-2</v>
          </cell>
          <cell r="AQ8">
            <v>6.5000000000000002E-2</v>
          </cell>
          <cell r="AR8">
            <v>6.5000000000000002E-2</v>
          </cell>
          <cell r="AS8">
            <v>6.5000000000000002E-2</v>
          </cell>
          <cell r="AT8">
            <v>6.5000000000000002E-2</v>
          </cell>
          <cell r="AU8">
            <v>6.5000000000000002E-2</v>
          </cell>
          <cell r="AV8">
            <v>6.5000000000000002E-2</v>
          </cell>
          <cell r="AW8">
            <v>6.5000000000000002E-2</v>
          </cell>
          <cell r="AX8">
            <v>6.5000000000000002E-2</v>
          </cell>
        </row>
        <row r="9">
          <cell r="A9" t="str">
            <v>IDAllAvoided Capacity Costs</v>
          </cell>
          <cell r="B9" t="str">
            <v>ID</v>
          </cell>
          <cell r="C9" t="str">
            <v>All</v>
          </cell>
          <cell r="D9" t="str">
            <v>Avoided Capacity Costs</v>
          </cell>
          <cell r="E9" t="str">
            <v>$/kW @gen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A10" t="str">
            <v>IDAllAvoided Summer Energy Costs</v>
          </cell>
          <cell r="B10" t="str">
            <v>ID</v>
          </cell>
          <cell r="C10" t="str">
            <v>All</v>
          </cell>
          <cell r="D10" t="str">
            <v>Avoided Summer Energy Costs</v>
          </cell>
          <cell r="E10" t="str">
            <v>$/MWh @gen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A11" t="str">
            <v>IDAllAvoided Winter Energy Costs</v>
          </cell>
          <cell r="B11" t="str">
            <v>ID</v>
          </cell>
          <cell r="C11" t="str">
            <v>All</v>
          </cell>
          <cell r="D11" t="str">
            <v>Avoided Winter Energy Costs</v>
          </cell>
          <cell r="E11" t="str">
            <v>$/MWh @gen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A12" t="str">
            <v>IDResidentialLine Loss</v>
          </cell>
          <cell r="B12" t="str">
            <v>ID</v>
          </cell>
          <cell r="C12" t="str">
            <v>Residential</v>
          </cell>
          <cell r="D12" t="str">
            <v>Line Loss</v>
          </cell>
          <cell r="E12" t="str">
            <v>T&amp;D Loss %</v>
          </cell>
          <cell r="F12">
            <v>6.5000000000000002E-2</v>
          </cell>
          <cell r="G12">
            <v>6.5000000000000002E-2</v>
          </cell>
          <cell r="H12">
            <v>6.5000000000000002E-2</v>
          </cell>
          <cell r="I12">
            <v>6.5000000000000002E-2</v>
          </cell>
          <cell r="J12">
            <v>6.5000000000000002E-2</v>
          </cell>
          <cell r="K12">
            <v>6.5000000000000002E-2</v>
          </cell>
          <cell r="L12">
            <v>6.5000000000000002E-2</v>
          </cell>
          <cell r="M12">
            <v>6.5000000000000002E-2</v>
          </cell>
          <cell r="N12">
            <v>6.5000000000000002E-2</v>
          </cell>
          <cell r="O12">
            <v>6.5000000000000002E-2</v>
          </cell>
          <cell r="P12">
            <v>6.5000000000000002E-2</v>
          </cell>
          <cell r="Q12">
            <v>6.5000000000000002E-2</v>
          </cell>
          <cell r="R12">
            <v>6.5000000000000002E-2</v>
          </cell>
          <cell r="S12">
            <v>6.5000000000000002E-2</v>
          </cell>
          <cell r="T12">
            <v>6.5000000000000002E-2</v>
          </cell>
          <cell r="U12">
            <v>6.5000000000000002E-2</v>
          </cell>
          <cell r="V12">
            <v>6.5000000000000002E-2</v>
          </cell>
          <cell r="W12">
            <v>6.5000000000000002E-2</v>
          </cell>
          <cell r="X12">
            <v>6.5000000000000002E-2</v>
          </cell>
          <cell r="Y12">
            <v>6.5000000000000002E-2</v>
          </cell>
          <cell r="Z12">
            <v>6.5000000000000002E-2</v>
          </cell>
          <cell r="AA12">
            <v>6.5000000000000002E-2</v>
          </cell>
          <cell r="AB12">
            <v>6.5000000000000002E-2</v>
          </cell>
          <cell r="AC12">
            <v>6.5000000000000002E-2</v>
          </cell>
          <cell r="AD12">
            <v>6.5000000000000002E-2</v>
          </cell>
          <cell r="AE12">
            <v>6.5000000000000002E-2</v>
          </cell>
          <cell r="AF12">
            <v>6.5000000000000002E-2</v>
          </cell>
          <cell r="AG12">
            <v>6.5000000000000002E-2</v>
          </cell>
          <cell r="AH12">
            <v>6.5000000000000002E-2</v>
          </cell>
          <cell r="AI12">
            <v>6.5000000000000002E-2</v>
          </cell>
          <cell r="AJ12">
            <v>6.5000000000000002E-2</v>
          </cell>
          <cell r="AK12">
            <v>6.5000000000000002E-2</v>
          </cell>
          <cell r="AL12">
            <v>6.5000000000000002E-2</v>
          </cell>
          <cell r="AM12">
            <v>6.5000000000000002E-2</v>
          </cell>
          <cell r="AN12">
            <v>6.5000000000000002E-2</v>
          </cell>
          <cell r="AO12">
            <v>6.5000000000000002E-2</v>
          </cell>
          <cell r="AP12">
            <v>6.5000000000000002E-2</v>
          </cell>
          <cell r="AQ12">
            <v>6.5000000000000002E-2</v>
          </cell>
          <cell r="AR12">
            <v>6.5000000000000002E-2</v>
          </cell>
          <cell r="AS12">
            <v>6.5000000000000002E-2</v>
          </cell>
          <cell r="AT12">
            <v>6.5000000000000002E-2</v>
          </cell>
          <cell r="AU12">
            <v>6.5000000000000002E-2</v>
          </cell>
          <cell r="AV12">
            <v>6.5000000000000002E-2</v>
          </cell>
          <cell r="AW12">
            <v>6.5000000000000002E-2</v>
          </cell>
          <cell r="AX12">
            <v>6.5000000000000002E-2</v>
          </cell>
        </row>
        <row r="13">
          <cell r="A13" t="str">
            <v>IDGeneral ServiceLine Loss</v>
          </cell>
          <cell r="B13" t="str">
            <v>ID</v>
          </cell>
          <cell r="C13" t="str">
            <v>General Service</v>
          </cell>
          <cell r="D13" t="str">
            <v>Line Loss</v>
          </cell>
          <cell r="E13" t="str">
            <v>T&amp;D Loss %</v>
          </cell>
          <cell r="F13">
            <v>6.5000000000000002E-2</v>
          </cell>
          <cell r="G13">
            <v>6.5000000000000002E-2</v>
          </cell>
          <cell r="H13">
            <v>6.5000000000000002E-2</v>
          </cell>
          <cell r="I13">
            <v>6.5000000000000002E-2</v>
          </cell>
          <cell r="J13">
            <v>6.5000000000000002E-2</v>
          </cell>
          <cell r="K13">
            <v>6.5000000000000002E-2</v>
          </cell>
          <cell r="L13">
            <v>6.5000000000000002E-2</v>
          </cell>
          <cell r="M13">
            <v>6.5000000000000002E-2</v>
          </cell>
          <cell r="N13">
            <v>6.5000000000000002E-2</v>
          </cell>
          <cell r="O13">
            <v>6.5000000000000002E-2</v>
          </cell>
          <cell r="P13">
            <v>6.5000000000000002E-2</v>
          </cell>
          <cell r="Q13">
            <v>6.5000000000000002E-2</v>
          </cell>
          <cell r="R13">
            <v>6.5000000000000002E-2</v>
          </cell>
          <cell r="S13">
            <v>6.5000000000000002E-2</v>
          </cell>
          <cell r="T13">
            <v>6.5000000000000002E-2</v>
          </cell>
          <cell r="U13">
            <v>6.5000000000000002E-2</v>
          </cell>
          <cell r="V13">
            <v>6.5000000000000002E-2</v>
          </cell>
          <cell r="W13">
            <v>6.5000000000000002E-2</v>
          </cell>
          <cell r="X13">
            <v>6.5000000000000002E-2</v>
          </cell>
          <cell r="Y13">
            <v>6.5000000000000002E-2</v>
          </cell>
          <cell r="Z13">
            <v>6.5000000000000002E-2</v>
          </cell>
          <cell r="AA13">
            <v>6.5000000000000002E-2</v>
          </cell>
          <cell r="AB13">
            <v>6.5000000000000002E-2</v>
          </cell>
          <cell r="AC13">
            <v>6.5000000000000002E-2</v>
          </cell>
          <cell r="AD13">
            <v>6.5000000000000002E-2</v>
          </cell>
          <cell r="AE13">
            <v>6.5000000000000002E-2</v>
          </cell>
          <cell r="AF13">
            <v>6.5000000000000002E-2</v>
          </cell>
          <cell r="AG13">
            <v>6.5000000000000002E-2</v>
          </cell>
          <cell r="AH13">
            <v>6.5000000000000002E-2</v>
          </cell>
          <cell r="AI13">
            <v>6.5000000000000002E-2</v>
          </cell>
          <cell r="AJ13">
            <v>6.5000000000000002E-2</v>
          </cell>
          <cell r="AK13">
            <v>6.5000000000000002E-2</v>
          </cell>
          <cell r="AL13">
            <v>6.5000000000000002E-2</v>
          </cell>
          <cell r="AM13">
            <v>6.5000000000000002E-2</v>
          </cell>
          <cell r="AN13">
            <v>6.5000000000000002E-2</v>
          </cell>
          <cell r="AO13">
            <v>6.5000000000000002E-2</v>
          </cell>
          <cell r="AP13">
            <v>6.5000000000000002E-2</v>
          </cell>
          <cell r="AQ13">
            <v>6.5000000000000002E-2</v>
          </cell>
          <cell r="AR13">
            <v>6.5000000000000002E-2</v>
          </cell>
          <cell r="AS13">
            <v>6.5000000000000002E-2</v>
          </cell>
          <cell r="AT13">
            <v>6.5000000000000002E-2</v>
          </cell>
          <cell r="AU13">
            <v>6.5000000000000002E-2</v>
          </cell>
          <cell r="AV13">
            <v>6.5000000000000002E-2</v>
          </cell>
          <cell r="AW13">
            <v>6.5000000000000002E-2</v>
          </cell>
          <cell r="AX13">
            <v>6.5000000000000002E-2</v>
          </cell>
        </row>
        <row r="14">
          <cell r="A14" t="str">
            <v>IDLarge General ServiceLine Loss</v>
          </cell>
          <cell r="B14" t="str">
            <v>ID</v>
          </cell>
          <cell r="C14" t="str">
            <v>Large General Service</v>
          </cell>
          <cell r="D14" t="str">
            <v>Line Loss</v>
          </cell>
          <cell r="E14" t="str">
            <v>T&amp;D Loss %</v>
          </cell>
          <cell r="F14">
            <v>6.5000000000000002E-2</v>
          </cell>
          <cell r="G14">
            <v>6.5000000000000002E-2</v>
          </cell>
          <cell r="H14">
            <v>6.5000000000000002E-2</v>
          </cell>
          <cell r="I14">
            <v>6.5000000000000002E-2</v>
          </cell>
          <cell r="J14">
            <v>6.5000000000000002E-2</v>
          </cell>
          <cell r="K14">
            <v>6.5000000000000002E-2</v>
          </cell>
          <cell r="L14">
            <v>6.5000000000000002E-2</v>
          </cell>
          <cell r="M14">
            <v>6.5000000000000002E-2</v>
          </cell>
          <cell r="N14">
            <v>6.5000000000000002E-2</v>
          </cell>
          <cell r="O14">
            <v>6.5000000000000002E-2</v>
          </cell>
          <cell r="P14">
            <v>6.5000000000000002E-2</v>
          </cell>
          <cell r="Q14">
            <v>6.5000000000000002E-2</v>
          </cell>
          <cell r="R14">
            <v>6.5000000000000002E-2</v>
          </cell>
          <cell r="S14">
            <v>6.5000000000000002E-2</v>
          </cell>
          <cell r="T14">
            <v>6.5000000000000002E-2</v>
          </cell>
          <cell r="U14">
            <v>6.5000000000000002E-2</v>
          </cell>
          <cell r="V14">
            <v>6.5000000000000002E-2</v>
          </cell>
          <cell r="W14">
            <v>6.5000000000000002E-2</v>
          </cell>
          <cell r="X14">
            <v>6.5000000000000002E-2</v>
          </cell>
          <cell r="Y14">
            <v>6.5000000000000002E-2</v>
          </cell>
          <cell r="Z14">
            <v>6.5000000000000002E-2</v>
          </cell>
          <cell r="AA14">
            <v>6.5000000000000002E-2</v>
          </cell>
          <cell r="AB14">
            <v>6.5000000000000002E-2</v>
          </cell>
          <cell r="AC14">
            <v>6.5000000000000002E-2</v>
          </cell>
          <cell r="AD14">
            <v>6.5000000000000002E-2</v>
          </cell>
          <cell r="AE14">
            <v>6.5000000000000002E-2</v>
          </cell>
          <cell r="AF14">
            <v>6.5000000000000002E-2</v>
          </cell>
          <cell r="AG14">
            <v>6.5000000000000002E-2</v>
          </cell>
          <cell r="AH14">
            <v>6.5000000000000002E-2</v>
          </cell>
          <cell r="AI14">
            <v>6.5000000000000002E-2</v>
          </cell>
          <cell r="AJ14">
            <v>6.5000000000000002E-2</v>
          </cell>
          <cell r="AK14">
            <v>6.5000000000000002E-2</v>
          </cell>
          <cell r="AL14">
            <v>6.5000000000000002E-2</v>
          </cell>
          <cell r="AM14">
            <v>6.5000000000000002E-2</v>
          </cell>
          <cell r="AN14">
            <v>6.5000000000000002E-2</v>
          </cell>
          <cell r="AO14">
            <v>6.5000000000000002E-2</v>
          </cell>
          <cell r="AP14">
            <v>6.5000000000000002E-2</v>
          </cell>
          <cell r="AQ14">
            <v>6.5000000000000002E-2</v>
          </cell>
          <cell r="AR14">
            <v>6.5000000000000002E-2</v>
          </cell>
          <cell r="AS14">
            <v>6.5000000000000002E-2</v>
          </cell>
          <cell r="AT14">
            <v>6.5000000000000002E-2</v>
          </cell>
          <cell r="AU14">
            <v>6.5000000000000002E-2</v>
          </cell>
          <cell r="AV14">
            <v>6.5000000000000002E-2</v>
          </cell>
          <cell r="AW14">
            <v>6.5000000000000002E-2</v>
          </cell>
          <cell r="AX14">
            <v>6.5000000000000002E-2</v>
          </cell>
        </row>
        <row r="15">
          <cell r="A15" t="str">
            <v>IDExtra Large General ServiceLine Loss</v>
          </cell>
          <cell r="B15" t="str">
            <v>ID</v>
          </cell>
          <cell r="C15" t="str">
            <v>Extra Large General Service</v>
          </cell>
          <cell r="D15" t="str">
            <v>Line Loss</v>
          </cell>
          <cell r="E15" t="str">
            <v>T&amp;D Loss %</v>
          </cell>
          <cell r="F15">
            <v>6.5000000000000002E-2</v>
          </cell>
          <cell r="G15">
            <v>6.5000000000000002E-2</v>
          </cell>
          <cell r="H15">
            <v>6.5000000000000002E-2</v>
          </cell>
          <cell r="I15">
            <v>6.5000000000000002E-2</v>
          </cell>
          <cell r="J15">
            <v>6.5000000000000002E-2</v>
          </cell>
          <cell r="K15">
            <v>6.5000000000000002E-2</v>
          </cell>
          <cell r="L15">
            <v>6.5000000000000002E-2</v>
          </cell>
          <cell r="M15">
            <v>6.5000000000000002E-2</v>
          </cell>
          <cell r="N15">
            <v>6.5000000000000002E-2</v>
          </cell>
          <cell r="O15">
            <v>6.5000000000000002E-2</v>
          </cell>
          <cell r="P15">
            <v>6.5000000000000002E-2</v>
          </cell>
          <cell r="Q15">
            <v>6.5000000000000002E-2</v>
          </cell>
          <cell r="R15">
            <v>6.5000000000000002E-2</v>
          </cell>
          <cell r="S15">
            <v>6.5000000000000002E-2</v>
          </cell>
          <cell r="T15">
            <v>6.5000000000000002E-2</v>
          </cell>
          <cell r="U15">
            <v>6.5000000000000002E-2</v>
          </cell>
          <cell r="V15">
            <v>6.5000000000000002E-2</v>
          </cell>
          <cell r="W15">
            <v>6.5000000000000002E-2</v>
          </cell>
          <cell r="X15">
            <v>6.5000000000000002E-2</v>
          </cell>
          <cell r="Y15">
            <v>6.5000000000000002E-2</v>
          </cell>
          <cell r="Z15">
            <v>6.5000000000000002E-2</v>
          </cell>
          <cell r="AA15">
            <v>6.5000000000000002E-2</v>
          </cell>
          <cell r="AB15">
            <v>6.5000000000000002E-2</v>
          </cell>
          <cell r="AC15">
            <v>6.5000000000000002E-2</v>
          </cell>
          <cell r="AD15">
            <v>6.5000000000000002E-2</v>
          </cell>
          <cell r="AE15">
            <v>6.5000000000000002E-2</v>
          </cell>
          <cell r="AF15">
            <v>6.5000000000000002E-2</v>
          </cell>
          <cell r="AG15">
            <v>6.5000000000000002E-2</v>
          </cell>
          <cell r="AH15">
            <v>6.5000000000000002E-2</v>
          </cell>
          <cell r="AI15">
            <v>6.5000000000000002E-2</v>
          </cell>
          <cell r="AJ15">
            <v>6.5000000000000002E-2</v>
          </cell>
          <cell r="AK15">
            <v>6.5000000000000002E-2</v>
          </cell>
          <cell r="AL15">
            <v>6.5000000000000002E-2</v>
          </cell>
          <cell r="AM15">
            <v>6.5000000000000002E-2</v>
          </cell>
          <cell r="AN15">
            <v>6.5000000000000002E-2</v>
          </cell>
          <cell r="AO15">
            <v>6.5000000000000002E-2</v>
          </cell>
          <cell r="AP15">
            <v>6.5000000000000002E-2</v>
          </cell>
          <cell r="AQ15">
            <v>6.5000000000000002E-2</v>
          </cell>
          <cell r="AR15">
            <v>6.5000000000000002E-2</v>
          </cell>
          <cell r="AS15">
            <v>6.5000000000000002E-2</v>
          </cell>
          <cell r="AT15">
            <v>6.5000000000000002E-2</v>
          </cell>
          <cell r="AU15">
            <v>6.5000000000000002E-2</v>
          </cell>
          <cell r="AV15">
            <v>6.5000000000000002E-2</v>
          </cell>
          <cell r="AW15">
            <v>6.5000000000000002E-2</v>
          </cell>
          <cell r="AX15">
            <v>6.5000000000000002E-2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22FF3-88EE-4DB1-AF60-1D2F3DC5250C}">
  <sheetPr codeName="Sheet1"/>
  <dimension ref="A1:BX1472"/>
  <sheetViews>
    <sheetView tabSelected="1" zoomScaleNormal="100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F5" sqref="F5"/>
    </sheetView>
  </sheetViews>
  <sheetFormatPr defaultRowHeight="15"/>
  <cols>
    <col min="2" max="2" width="11.140625" bestFit="1" customWidth="1"/>
    <col min="3" max="3" width="30.42578125" bestFit="1" customWidth="1"/>
    <col min="4" max="4" width="9.42578125" bestFit="1" customWidth="1"/>
    <col min="5" max="28" width="12.85546875" customWidth="1"/>
    <col min="29" max="30" width="14.28515625" bestFit="1" customWidth="1"/>
    <col min="31" max="52" width="13.85546875" bestFit="1" customWidth="1"/>
    <col min="53" max="54" width="10.7109375" bestFit="1" customWidth="1"/>
    <col min="55" max="61" width="11.28515625" bestFit="1" customWidth="1"/>
    <col min="62" max="63" width="11.5703125" bestFit="1" customWidth="1"/>
    <col min="64" max="76" width="11.28515625" bestFit="1" customWidth="1"/>
  </cols>
  <sheetData>
    <row r="1" spans="1:76" ht="39">
      <c r="B1" s="1"/>
      <c r="C1" s="2"/>
      <c r="D1" s="1"/>
      <c r="E1" s="3" t="s">
        <v>184</v>
      </c>
      <c r="F1" s="3" t="s">
        <v>184</v>
      </c>
      <c r="G1" s="3" t="s">
        <v>184</v>
      </c>
      <c r="H1" s="3" t="s">
        <v>184</v>
      </c>
      <c r="I1" s="3" t="s">
        <v>184</v>
      </c>
      <c r="J1" s="3" t="s">
        <v>184</v>
      </c>
      <c r="K1" s="3" t="s">
        <v>184</v>
      </c>
      <c r="L1" s="3" t="s">
        <v>184</v>
      </c>
      <c r="M1" s="3" t="s">
        <v>184</v>
      </c>
      <c r="N1" s="3" t="s">
        <v>184</v>
      </c>
      <c r="O1" s="3" t="s">
        <v>184</v>
      </c>
      <c r="P1" s="3" t="s">
        <v>184</v>
      </c>
      <c r="Q1" s="3" t="s">
        <v>184</v>
      </c>
      <c r="R1" s="3" t="s">
        <v>184</v>
      </c>
      <c r="S1" s="3" t="s">
        <v>184</v>
      </c>
      <c r="T1" s="3" t="s">
        <v>184</v>
      </c>
      <c r="U1" s="3" t="s">
        <v>184</v>
      </c>
      <c r="V1" s="3" t="s">
        <v>184</v>
      </c>
      <c r="W1" s="3" t="s">
        <v>184</v>
      </c>
      <c r="X1" s="3" t="s">
        <v>184</v>
      </c>
      <c r="Y1" s="3" t="s">
        <v>184</v>
      </c>
      <c r="Z1" s="3" t="s">
        <v>184</v>
      </c>
      <c r="AA1" s="3" t="s">
        <v>184</v>
      </c>
      <c r="AB1" s="3" t="s">
        <v>184</v>
      </c>
      <c r="AC1" s="3" t="s">
        <v>7</v>
      </c>
      <c r="AD1" s="3" t="s">
        <v>7</v>
      </c>
      <c r="AE1" s="3" t="s">
        <v>7</v>
      </c>
      <c r="AF1" s="3" t="s">
        <v>7</v>
      </c>
      <c r="AG1" s="3" t="s">
        <v>7</v>
      </c>
      <c r="AH1" s="3" t="s">
        <v>7</v>
      </c>
      <c r="AI1" s="3" t="s">
        <v>7</v>
      </c>
      <c r="AJ1" s="3" t="s">
        <v>7</v>
      </c>
      <c r="AK1" s="3" t="s">
        <v>7</v>
      </c>
      <c r="AL1" s="3" t="s">
        <v>7</v>
      </c>
      <c r="AM1" s="3" t="s">
        <v>7</v>
      </c>
      <c r="AN1" s="3" t="s">
        <v>7</v>
      </c>
      <c r="AO1" s="3" t="s">
        <v>7</v>
      </c>
      <c r="AP1" s="3" t="s">
        <v>7</v>
      </c>
      <c r="AQ1" s="3" t="s">
        <v>7</v>
      </c>
      <c r="AR1" s="3" t="s">
        <v>7</v>
      </c>
      <c r="AS1" s="3" t="s">
        <v>7</v>
      </c>
      <c r="AT1" s="3" t="s">
        <v>7</v>
      </c>
      <c r="AU1" s="3" t="s">
        <v>7</v>
      </c>
      <c r="AV1" s="3" t="s">
        <v>7</v>
      </c>
      <c r="AW1" s="3" t="s">
        <v>7</v>
      </c>
      <c r="AX1" s="3" t="s">
        <v>7</v>
      </c>
      <c r="AY1" s="3" t="s">
        <v>7</v>
      </c>
      <c r="AZ1" s="3" t="s">
        <v>7</v>
      </c>
      <c r="BA1" s="3" t="s">
        <v>8</v>
      </c>
      <c r="BB1" s="3" t="s">
        <v>8</v>
      </c>
      <c r="BC1" s="3" t="s">
        <v>8</v>
      </c>
      <c r="BD1" s="3" t="s">
        <v>8</v>
      </c>
      <c r="BE1" s="3" t="s">
        <v>8</v>
      </c>
      <c r="BF1" s="3" t="s">
        <v>8</v>
      </c>
      <c r="BG1" s="3" t="s">
        <v>8</v>
      </c>
      <c r="BH1" s="3" t="s">
        <v>8</v>
      </c>
      <c r="BI1" t="s">
        <v>8</v>
      </c>
      <c r="BJ1" t="s">
        <v>8</v>
      </c>
      <c r="BK1" t="s">
        <v>8</v>
      </c>
      <c r="BL1" t="s">
        <v>8</v>
      </c>
      <c r="BM1" t="s">
        <v>8</v>
      </c>
      <c r="BN1" t="s">
        <v>8</v>
      </c>
      <c r="BO1" t="s">
        <v>8</v>
      </c>
      <c r="BP1" t="s">
        <v>8</v>
      </c>
      <c r="BQ1" t="s">
        <v>8</v>
      </c>
      <c r="BR1" t="s">
        <v>8</v>
      </c>
      <c r="BS1" t="s">
        <v>8</v>
      </c>
      <c r="BT1" t="s">
        <v>8</v>
      </c>
      <c r="BU1" t="s">
        <v>8</v>
      </c>
      <c r="BV1" t="s">
        <v>8</v>
      </c>
      <c r="BW1" t="s">
        <v>8</v>
      </c>
      <c r="BX1" t="s">
        <v>8</v>
      </c>
    </row>
    <row r="2" spans="1:76">
      <c r="B2" s="4" t="s">
        <v>9</v>
      </c>
      <c r="C2" s="4" t="s">
        <v>0</v>
      </c>
      <c r="D2" s="4" t="s">
        <v>1</v>
      </c>
      <c r="E2" s="5">
        <v>2023</v>
      </c>
      <c r="F2" s="5">
        <v>2024</v>
      </c>
      <c r="G2" s="5">
        <v>2025</v>
      </c>
      <c r="H2" s="5">
        <v>2026</v>
      </c>
      <c r="I2" s="5">
        <v>2027</v>
      </c>
      <c r="J2" s="5">
        <v>2028</v>
      </c>
      <c r="K2" s="5">
        <v>2029</v>
      </c>
      <c r="L2" s="5">
        <v>2030</v>
      </c>
      <c r="M2" s="5">
        <v>2031</v>
      </c>
      <c r="N2" s="5">
        <v>2032</v>
      </c>
      <c r="O2" s="5">
        <v>2033</v>
      </c>
      <c r="P2" s="5">
        <v>2034</v>
      </c>
      <c r="Q2" s="5">
        <v>2035</v>
      </c>
      <c r="R2" s="5">
        <v>2036</v>
      </c>
      <c r="S2" s="5">
        <v>2037</v>
      </c>
      <c r="T2" s="5">
        <v>2038</v>
      </c>
      <c r="U2" s="5">
        <v>2039</v>
      </c>
      <c r="V2" s="5">
        <v>2040</v>
      </c>
      <c r="W2" s="5">
        <v>2041</v>
      </c>
      <c r="X2" s="5">
        <v>2042</v>
      </c>
      <c r="Y2" s="5">
        <v>2043</v>
      </c>
      <c r="Z2" s="5">
        <v>2044</v>
      </c>
      <c r="AA2" s="5">
        <v>2045</v>
      </c>
      <c r="AB2" s="5">
        <v>2046</v>
      </c>
      <c r="AC2" s="5">
        <v>2023</v>
      </c>
      <c r="AD2" s="5">
        <v>2024</v>
      </c>
      <c r="AE2" s="5">
        <v>2025</v>
      </c>
      <c r="AF2" s="5">
        <v>2026</v>
      </c>
      <c r="AG2" s="5">
        <v>2027</v>
      </c>
      <c r="AH2" s="5">
        <v>2028</v>
      </c>
      <c r="AI2" s="5">
        <v>2029</v>
      </c>
      <c r="AJ2" s="5">
        <v>2030</v>
      </c>
      <c r="AK2" s="5">
        <v>2031</v>
      </c>
      <c r="AL2" s="5">
        <v>2032</v>
      </c>
      <c r="AM2" s="5">
        <v>2033</v>
      </c>
      <c r="AN2" s="5">
        <v>2034</v>
      </c>
      <c r="AO2" s="5">
        <v>2035</v>
      </c>
      <c r="AP2" s="5">
        <v>2036</v>
      </c>
      <c r="AQ2" s="5">
        <v>2037</v>
      </c>
      <c r="AR2" s="5">
        <v>2038</v>
      </c>
      <c r="AS2" s="5">
        <v>2039</v>
      </c>
      <c r="AT2" s="5">
        <v>2040</v>
      </c>
      <c r="AU2" s="5">
        <v>2041</v>
      </c>
      <c r="AV2" s="5">
        <v>2042</v>
      </c>
      <c r="AW2" s="5">
        <v>2043</v>
      </c>
      <c r="AX2" s="5">
        <v>2044</v>
      </c>
      <c r="AY2" s="5">
        <v>2045</v>
      </c>
      <c r="AZ2" s="5">
        <v>2046</v>
      </c>
      <c r="BA2" s="5">
        <v>2023</v>
      </c>
      <c r="BB2" s="5">
        <v>2024</v>
      </c>
      <c r="BC2" s="5">
        <v>2025</v>
      </c>
      <c r="BD2" s="5">
        <v>2026</v>
      </c>
      <c r="BE2" s="5">
        <v>2027</v>
      </c>
      <c r="BF2" s="5">
        <v>2028</v>
      </c>
      <c r="BG2" s="5">
        <v>2029</v>
      </c>
      <c r="BH2" s="5">
        <v>2030</v>
      </c>
      <c r="BI2" s="5">
        <v>2031</v>
      </c>
      <c r="BJ2" s="5">
        <v>2032</v>
      </c>
      <c r="BK2" s="5">
        <v>2033</v>
      </c>
      <c r="BL2" s="5">
        <v>2034</v>
      </c>
      <c r="BM2" s="5">
        <v>2035</v>
      </c>
      <c r="BN2" s="5">
        <v>2036</v>
      </c>
      <c r="BO2" s="5">
        <v>2037</v>
      </c>
      <c r="BP2" s="5">
        <v>2038</v>
      </c>
      <c r="BQ2" s="5">
        <v>2039</v>
      </c>
      <c r="BR2" s="5">
        <v>2040</v>
      </c>
      <c r="BS2" s="5">
        <v>2041</v>
      </c>
      <c r="BT2" s="5">
        <v>2042</v>
      </c>
      <c r="BU2" s="5">
        <v>2043</v>
      </c>
      <c r="BV2" s="5">
        <v>2044</v>
      </c>
      <c r="BW2" s="5">
        <v>2045</v>
      </c>
      <c r="BX2" s="5">
        <v>2046</v>
      </c>
    </row>
    <row r="3" spans="1:76">
      <c r="A3">
        <v>2</v>
      </c>
      <c r="B3" s="6" t="s">
        <v>2</v>
      </c>
      <c r="C3" s="6" t="s">
        <v>3</v>
      </c>
      <c r="D3" s="6">
        <v>2023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8">
        <v>0</v>
      </c>
      <c r="AD3" s="8">
        <v>0</v>
      </c>
      <c r="AE3" s="8">
        <v>0</v>
      </c>
      <c r="AF3" s="8">
        <v>0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0</v>
      </c>
      <c r="AM3" s="8">
        <v>0</v>
      </c>
      <c r="AN3" s="8">
        <v>0</v>
      </c>
      <c r="AO3" s="8">
        <v>0</v>
      </c>
      <c r="AP3" s="8">
        <v>0</v>
      </c>
      <c r="AQ3" s="8">
        <v>0</v>
      </c>
      <c r="AR3" s="8">
        <v>0</v>
      </c>
      <c r="AS3" s="8">
        <v>0</v>
      </c>
      <c r="AT3" s="8">
        <v>0</v>
      </c>
      <c r="AU3" s="8">
        <v>0</v>
      </c>
      <c r="AV3" s="8">
        <v>0</v>
      </c>
      <c r="AW3" s="8">
        <v>0</v>
      </c>
      <c r="AX3" s="8">
        <v>0</v>
      </c>
      <c r="AY3" s="8">
        <v>0</v>
      </c>
      <c r="AZ3" s="8">
        <v>0</v>
      </c>
      <c r="BA3" s="8">
        <v>0</v>
      </c>
      <c r="BB3" s="8">
        <v>0</v>
      </c>
      <c r="BC3" s="8">
        <v>0</v>
      </c>
      <c r="BD3" s="8">
        <v>0</v>
      </c>
      <c r="BE3" s="8">
        <v>0</v>
      </c>
      <c r="BF3" s="8">
        <v>0</v>
      </c>
      <c r="BG3" s="8">
        <v>0</v>
      </c>
      <c r="BH3" s="8">
        <v>0</v>
      </c>
      <c r="BI3" s="8">
        <v>0</v>
      </c>
      <c r="BJ3" s="8">
        <v>0</v>
      </c>
      <c r="BK3" s="8">
        <v>0</v>
      </c>
      <c r="BL3" s="8">
        <v>0</v>
      </c>
      <c r="BM3" s="8">
        <v>0</v>
      </c>
      <c r="BN3" s="8">
        <v>0</v>
      </c>
      <c r="BO3" s="8">
        <v>0</v>
      </c>
      <c r="BP3" s="8">
        <v>0</v>
      </c>
      <c r="BQ3" s="8">
        <v>0</v>
      </c>
      <c r="BR3" s="8">
        <v>0</v>
      </c>
      <c r="BS3" s="8">
        <v>0</v>
      </c>
      <c r="BT3" s="8">
        <v>0</v>
      </c>
      <c r="BU3" s="8">
        <v>0</v>
      </c>
      <c r="BV3" s="8">
        <v>0</v>
      </c>
      <c r="BW3" s="8">
        <v>0</v>
      </c>
      <c r="BX3" s="8">
        <v>0</v>
      </c>
    </row>
    <row r="4" spans="1:76">
      <c r="A4">
        <v>3</v>
      </c>
      <c r="B4" s="6" t="s">
        <v>2</v>
      </c>
      <c r="C4" s="6" t="s">
        <v>4</v>
      </c>
      <c r="D4" s="6">
        <v>2023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8">
        <v>0</v>
      </c>
      <c r="AI4" s="8">
        <v>0</v>
      </c>
      <c r="AJ4" s="8">
        <v>0</v>
      </c>
      <c r="AK4" s="8">
        <v>0</v>
      </c>
      <c r="AL4" s="8">
        <v>0</v>
      </c>
      <c r="AM4" s="8">
        <v>0</v>
      </c>
      <c r="AN4" s="8">
        <v>0</v>
      </c>
      <c r="AO4" s="8">
        <v>0</v>
      </c>
      <c r="AP4" s="8">
        <v>0</v>
      </c>
      <c r="AQ4" s="8">
        <v>0</v>
      </c>
      <c r="AR4" s="8">
        <v>0</v>
      </c>
      <c r="AS4" s="8">
        <v>0</v>
      </c>
      <c r="AT4" s="8">
        <v>0</v>
      </c>
      <c r="AU4" s="8">
        <v>0</v>
      </c>
      <c r="AV4" s="8">
        <v>0</v>
      </c>
      <c r="AW4" s="8">
        <v>0</v>
      </c>
      <c r="AX4" s="8">
        <v>0</v>
      </c>
      <c r="AY4" s="8">
        <v>0</v>
      </c>
      <c r="AZ4" s="8">
        <v>0</v>
      </c>
      <c r="BA4" s="8">
        <v>0</v>
      </c>
      <c r="BB4" s="8">
        <v>0</v>
      </c>
      <c r="BC4" s="8">
        <v>0</v>
      </c>
      <c r="BD4" s="8">
        <v>0</v>
      </c>
      <c r="BE4" s="8">
        <v>0</v>
      </c>
      <c r="BF4" s="8">
        <v>0</v>
      </c>
      <c r="BG4" s="8">
        <v>0</v>
      </c>
      <c r="BH4" s="8">
        <v>0</v>
      </c>
      <c r="BI4" s="8">
        <v>0</v>
      </c>
      <c r="BJ4" s="8">
        <v>0</v>
      </c>
      <c r="BK4" s="8">
        <v>0</v>
      </c>
      <c r="BL4" s="8">
        <v>0</v>
      </c>
      <c r="BM4" s="8">
        <v>0</v>
      </c>
      <c r="BN4" s="8">
        <v>0</v>
      </c>
      <c r="BO4" s="8">
        <v>0</v>
      </c>
      <c r="BP4" s="8">
        <v>0</v>
      </c>
      <c r="BQ4" s="8">
        <v>0</v>
      </c>
      <c r="BR4" s="8">
        <v>0</v>
      </c>
      <c r="BS4" s="8">
        <v>0</v>
      </c>
      <c r="BT4" s="8">
        <v>0</v>
      </c>
      <c r="BU4" s="8">
        <v>0</v>
      </c>
      <c r="BV4" s="8">
        <v>0</v>
      </c>
      <c r="BW4" s="8">
        <v>0</v>
      </c>
      <c r="BX4" s="8">
        <v>0</v>
      </c>
    </row>
    <row r="5" spans="1:76">
      <c r="A5">
        <v>4</v>
      </c>
      <c r="B5" s="6" t="s">
        <v>2</v>
      </c>
      <c r="C5" s="6" t="s">
        <v>181</v>
      </c>
      <c r="D5" s="6">
        <v>2023</v>
      </c>
      <c r="E5" s="7">
        <v>0</v>
      </c>
      <c r="F5" s="7">
        <v>6.0236108770656625</v>
      </c>
      <c r="G5" s="7">
        <v>18.238736124886501</v>
      </c>
      <c r="H5" s="7">
        <v>42.98193838595278</v>
      </c>
      <c r="I5" s="7">
        <v>55.736862266896615</v>
      </c>
      <c r="J5" s="7">
        <v>62.461552724715453</v>
      </c>
      <c r="K5" s="7">
        <v>62.997927830647996</v>
      </c>
      <c r="L5" s="7">
        <v>63.539014081027894</v>
      </c>
      <c r="M5" s="7">
        <v>64.084853655978989</v>
      </c>
      <c r="N5" s="7">
        <v>64.635489119237022</v>
      </c>
      <c r="O5" s="7">
        <v>65.190963421681971</v>
      </c>
      <c r="P5" s="7">
        <v>65.75131990490317</v>
      </c>
      <c r="Q5" s="7">
        <v>66.31660230479774</v>
      </c>
      <c r="R5" s="7">
        <v>66.886854755202393</v>
      </c>
      <c r="S5" s="7">
        <v>67.462121791558886</v>
      </c>
      <c r="T5" s="7">
        <v>68.042448354613796</v>
      </c>
      <c r="U5" s="7">
        <v>68.627879794152477</v>
      </c>
      <c r="V5" s="7">
        <v>69.218461872767918</v>
      </c>
      <c r="W5" s="7">
        <v>69.814240769664636</v>
      </c>
      <c r="X5" s="7">
        <v>70.415263084497738</v>
      </c>
      <c r="Y5" s="7">
        <v>71.021575841247952</v>
      </c>
      <c r="Z5" s="7">
        <v>71.633226492132707</v>
      </c>
      <c r="AA5" s="7">
        <v>72.250262921553343</v>
      </c>
      <c r="AB5" s="7">
        <v>72.872733450079267</v>
      </c>
      <c r="AC5" s="8">
        <v>0</v>
      </c>
      <c r="AD5" s="8">
        <v>36648.757740196852</v>
      </c>
      <c r="AE5" s="8">
        <v>72497.740798511484</v>
      </c>
      <c r="AF5" s="8">
        <v>144805.96813996194</v>
      </c>
      <c r="AG5" s="8">
        <v>77462.142036511315</v>
      </c>
      <c r="AH5" s="8">
        <v>43200.187350342749</v>
      </c>
      <c r="AI5" s="8">
        <v>7698.0422615111775</v>
      </c>
      <c r="AJ5" s="8">
        <v>7761.8770182183616</v>
      </c>
      <c r="AK5" s="8">
        <v>6885.2806737267802</v>
      </c>
      <c r="AL5" s="8">
        <v>6934.8887876765793</v>
      </c>
      <c r="AM5" s="8">
        <v>6985.1076674111182</v>
      </c>
      <c r="AN5" s="8">
        <v>7035.9465526174235</v>
      </c>
      <c r="AO5" s="8">
        <v>7087.4144143819931</v>
      </c>
      <c r="AP5" s="8">
        <v>7139.5143609373063</v>
      </c>
      <c r="AQ5" s="8">
        <v>7192.2530292237971</v>
      </c>
      <c r="AR5" s="8">
        <v>7245.6442239361413</v>
      </c>
      <c r="AS5" s="8">
        <v>7299.6829526269494</v>
      </c>
      <c r="AT5" s="8">
        <v>7354.3880462985626</v>
      </c>
      <c r="AU5" s="8">
        <v>7409.7650898090615</v>
      </c>
      <c r="AV5" s="8">
        <v>7465.8157808653914</v>
      </c>
      <c r="AW5" s="8">
        <v>7522.5507300277877</v>
      </c>
      <c r="AX5" s="8">
        <v>7579.9820476260884</v>
      </c>
      <c r="AY5" s="8">
        <v>7638.1070590808085</v>
      </c>
      <c r="AZ5" s="8">
        <v>7696.9481537123238</v>
      </c>
      <c r="BA5" s="8">
        <v>0</v>
      </c>
      <c r="BB5" s="8">
        <v>49246.308893609224</v>
      </c>
      <c r="BC5" s="8">
        <v>89332.199679552316</v>
      </c>
      <c r="BD5" s="8">
        <v>170569.1692826206</v>
      </c>
      <c r="BE5" s="8">
        <v>212777.65210985392</v>
      </c>
      <c r="BF5" s="8">
        <v>235248.94534398051</v>
      </c>
      <c r="BG5" s="8">
        <v>237327.52696133323</v>
      </c>
      <c r="BH5" s="8">
        <v>239429.10296250132</v>
      </c>
      <c r="BI5" s="8">
        <v>241504.85068851779</v>
      </c>
      <c r="BJ5" s="8">
        <v>243602.71851050737</v>
      </c>
      <c r="BK5" s="8">
        <v>245722.93626565055</v>
      </c>
      <c r="BL5" s="8">
        <v>247865.73100873586</v>
      </c>
      <c r="BM5" s="8">
        <v>250031.3381742693</v>
      </c>
      <c r="BN5" s="8">
        <v>252219.9845281484</v>
      </c>
      <c r="BO5" s="8">
        <v>254431.91421905399</v>
      </c>
      <c r="BP5" s="8">
        <v>256667.35872286223</v>
      </c>
      <c r="BQ5" s="8">
        <v>258926.56831387142</v>
      </c>
      <c r="BR5" s="8">
        <v>261209.77299472879</v>
      </c>
      <c r="BS5" s="8">
        <v>263517.23403186566</v>
      </c>
      <c r="BT5" s="8">
        <v>265849.18850305007</v>
      </c>
      <c r="BU5" s="8">
        <v>268205.8932566758</v>
      </c>
      <c r="BV5" s="8">
        <v>270587.59723993624</v>
      </c>
      <c r="BW5" s="8">
        <v>272994.55776094348</v>
      </c>
      <c r="BX5" s="8">
        <v>275427.03660468402</v>
      </c>
    </row>
    <row r="6" spans="1:76">
      <c r="A6">
        <v>5</v>
      </c>
      <c r="B6" s="6" t="s">
        <v>2</v>
      </c>
      <c r="C6" s="6" t="s">
        <v>182</v>
      </c>
      <c r="D6" s="6">
        <v>2023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0</v>
      </c>
      <c r="AV6" s="8">
        <v>0</v>
      </c>
      <c r="AW6" s="8">
        <v>0</v>
      </c>
      <c r="AX6" s="8">
        <v>0</v>
      </c>
      <c r="AY6" s="8">
        <v>0</v>
      </c>
      <c r="AZ6" s="8">
        <v>0</v>
      </c>
      <c r="BA6" s="8">
        <v>0</v>
      </c>
      <c r="BB6" s="8">
        <v>0</v>
      </c>
      <c r="BC6" s="8">
        <v>0</v>
      </c>
      <c r="BD6" s="8">
        <v>0</v>
      </c>
      <c r="BE6" s="8">
        <v>0</v>
      </c>
      <c r="BF6" s="8">
        <v>0</v>
      </c>
      <c r="BG6" s="8">
        <v>0</v>
      </c>
      <c r="BH6" s="8">
        <v>0</v>
      </c>
      <c r="BI6" s="8">
        <v>0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8">
        <v>0</v>
      </c>
      <c r="BP6" s="8">
        <v>0</v>
      </c>
      <c r="BQ6" s="8">
        <v>0</v>
      </c>
      <c r="BR6" s="8">
        <v>0</v>
      </c>
      <c r="BS6" s="8">
        <v>0</v>
      </c>
      <c r="BT6" s="8">
        <v>0</v>
      </c>
      <c r="BU6" s="8">
        <v>0</v>
      </c>
      <c r="BV6" s="8">
        <v>0</v>
      </c>
      <c r="BW6" s="8">
        <v>0</v>
      </c>
      <c r="BX6" s="8">
        <v>0</v>
      </c>
    </row>
    <row r="7" spans="1:76">
      <c r="A7">
        <v>6</v>
      </c>
      <c r="B7" s="6" t="s">
        <v>2</v>
      </c>
      <c r="C7" s="6" t="s">
        <v>183</v>
      </c>
      <c r="D7" s="6">
        <v>2023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0</v>
      </c>
      <c r="BG7" s="8">
        <v>0</v>
      </c>
      <c r="BH7" s="8">
        <v>0</v>
      </c>
      <c r="BI7" s="8">
        <v>0</v>
      </c>
      <c r="BJ7" s="8">
        <v>0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>
        <v>0</v>
      </c>
      <c r="BQ7" s="8">
        <v>0</v>
      </c>
      <c r="BR7" s="8">
        <v>0</v>
      </c>
      <c r="BS7" s="8">
        <v>0</v>
      </c>
      <c r="BT7" s="8">
        <v>0</v>
      </c>
      <c r="BU7" s="8">
        <v>0</v>
      </c>
      <c r="BV7" s="8">
        <v>0</v>
      </c>
      <c r="BW7" s="8">
        <v>0</v>
      </c>
      <c r="BX7" s="8">
        <v>0</v>
      </c>
    </row>
    <row r="8" spans="1:76">
      <c r="A8">
        <v>7</v>
      </c>
      <c r="B8" s="6" t="s">
        <v>2</v>
      </c>
      <c r="C8" s="6" t="s">
        <v>5</v>
      </c>
      <c r="D8" s="6">
        <v>2023</v>
      </c>
      <c r="E8" s="7">
        <v>0</v>
      </c>
      <c r="F8" s="7">
        <v>0.21257222395003583</v>
      </c>
      <c r="G8" s="7">
        <v>0.34113605282696946</v>
      </c>
      <c r="H8" s="7">
        <v>0.42764135562254973</v>
      </c>
      <c r="I8" s="7">
        <v>0.42959097646457556</v>
      </c>
      <c r="J8" s="7">
        <v>0.43154948564580825</v>
      </c>
      <c r="K8" s="7">
        <v>0.4335169236882675</v>
      </c>
      <c r="L8" s="7">
        <v>0.43549333129871276</v>
      </c>
      <c r="M8" s="7">
        <v>0.43747874936948661</v>
      </c>
      <c r="N8" s="7">
        <v>0.43947321897935981</v>
      </c>
      <c r="O8" s="7">
        <v>0.44147678139438168</v>
      </c>
      <c r="P8" s="7">
        <v>0.44348947806873396</v>
      </c>
      <c r="Q8" s="7">
        <v>0.44551135064558817</v>
      </c>
      <c r="R8" s="7">
        <v>0.44754244095796736</v>
      </c>
      <c r="S8" s="7">
        <v>0.44958279102961229</v>
      </c>
      <c r="T8" s="7">
        <v>0.45163244307584965</v>
      </c>
      <c r="U8" s="7">
        <v>0.45369143950446666</v>
      </c>
      <c r="V8" s="7">
        <v>0.45575982291658762</v>
      </c>
      <c r="W8" s="7">
        <v>0.45783763610755612</v>
      </c>
      <c r="X8" s="7">
        <v>0.45992492206781987</v>
      </c>
      <c r="Y8" s="7">
        <v>0.46202172398382074</v>
      </c>
      <c r="Z8" s="7">
        <v>0.4641280852388876</v>
      </c>
      <c r="AA8" s="7">
        <v>0.46624404941413433</v>
      </c>
      <c r="AB8" s="7">
        <v>0.46836966028936178</v>
      </c>
      <c r="AC8" s="8">
        <v>0</v>
      </c>
      <c r="AD8" s="8">
        <v>7512.8963250528259</v>
      </c>
      <c r="AE8" s="8">
        <v>7482.56164414045</v>
      </c>
      <c r="AF8" s="8">
        <v>7432.177713339046</v>
      </c>
      <c r="AG8" s="8">
        <v>7393.8574263377814</v>
      </c>
      <c r="AH8" s="8">
        <v>7355.2164070816098</v>
      </c>
      <c r="AI8" s="8">
        <v>7316.2618102390197</v>
      </c>
      <c r="AJ8" s="8">
        <v>7277.0008872864546</v>
      </c>
      <c r="AK8" s="8">
        <v>7237.4409824081904</v>
      </c>
      <c r="AL8" s="8">
        <v>7197.5895283217078</v>
      </c>
      <c r="AM8" s="8">
        <v>7157.4540420335697</v>
      </c>
      <c r="AN8" s="8">
        <v>7117.0421205308303</v>
      </c>
      <c r="AO8" s="8">
        <v>7076.3614364131217</v>
      </c>
      <c r="AP8" s="8">
        <v>7035.4197334706332</v>
      </c>
      <c r="AQ8" s="8">
        <v>6994.224822213323</v>
      </c>
      <c r="AR8" s="8">
        <v>6952.7845753566489</v>
      </c>
      <c r="AS8" s="8">
        <v>6911.1069232692998</v>
      </c>
      <c r="AT8" s="8">
        <v>6869.1998493883093</v>
      </c>
      <c r="AU8" s="8">
        <v>6827.071385607087</v>
      </c>
      <c r="AV8" s="8">
        <v>6784.7296076417806</v>
      </c>
      <c r="AW8" s="8">
        <v>6742.1826303815324</v>
      </c>
      <c r="AX8" s="8">
        <v>6699.43860322807</v>
      </c>
      <c r="AY8" s="8">
        <v>6656.5057054301305</v>
      </c>
      <c r="AZ8" s="8">
        <v>6613.3921414181441</v>
      </c>
      <c r="BA8" s="8">
        <v>0</v>
      </c>
      <c r="BB8" s="8">
        <v>40944.264131635711</v>
      </c>
      <c r="BC8" s="8">
        <v>40891.0443349212</v>
      </c>
      <c r="BD8" s="8">
        <v>40691.331304207117</v>
      </c>
      <c r="BE8" s="8">
        <v>40483.393993281963</v>
      </c>
      <c r="BF8" s="8">
        <v>40273.715835210998</v>
      </c>
      <c r="BG8" s="8">
        <v>40062.330038308246</v>
      </c>
      <c r="BH8" s="8">
        <v>39849.280745153796</v>
      </c>
      <c r="BI8" s="8">
        <v>39634.605668675635</v>
      </c>
      <c r="BJ8" s="8">
        <v>39418.344740697154</v>
      </c>
      <c r="BK8" s="8">
        <v>39200.545105208679</v>
      </c>
      <c r="BL8" s="8">
        <v>38981.237412159368</v>
      </c>
      <c r="BM8" s="8">
        <v>38760.471308351727</v>
      </c>
      <c r="BN8" s="8">
        <v>38538.288345860361</v>
      </c>
      <c r="BO8" s="8">
        <v>38314.728794101276</v>
      </c>
      <c r="BP8" s="8">
        <v>38089.838221687562</v>
      </c>
      <c r="BQ8" s="8">
        <v>37863.654289304744</v>
      </c>
      <c r="BR8" s="8">
        <v>37636.226406207425</v>
      </c>
      <c r="BS8" s="8">
        <v>37407.599262706804</v>
      </c>
      <c r="BT8" s="8">
        <v>37177.811353287681</v>
      </c>
      <c r="BU8" s="8">
        <v>36946.909458674032</v>
      </c>
      <c r="BV8" s="8">
        <v>36714.937313253795</v>
      </c>
      <c r="BW8" s="8">
        <v>36481.943527581847</v>
      </c>
      <c r="BX8" s="8">
        <v>36247.967377267014</v>
      </c>
    </row>
    <row r="9" spans="1:76"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</row>
    <row r="10" spans="1:76">
      <c r="B10" s="6"/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</row>
    <row r="11" spans="1:76">
      <c r="B11" s="6"/>
      <c r="C11" s="6" t="s">
        <v>3</v>
      </c>
      <c r="D11" s="6"/>
      <c r="E11" s="91">
        <f t="shared" ref="E11:AA11" si="0">IFERROR(E3/$AA3,0)</f>
        <v>0</v>
      </c>
      <c r="F11" s="91">
        <f t="shared" si="0"/>
        <v>0</v>
      </c>
      <c r="G11" s="91">
        <f t="shared" si="0"/>
        <v>0</v>
      </c>
      <c r="H11" s="91">
        <f t="shared" si="0"/>
        <v>0</v>
      </c>
      <c r="I11" s="91">
        <f t="shared" si="0"/>
        <v>0</v>
      </c>
      <c r="J11" s="91">
        <f t="shared" si="0"/>
        <v>0</v>
      </c>
      <c r="K11" s="91">
        <f t="shared" si="0"/>
        <v>0</v>
      </c>
      <c r="L11" s="91">
        <f t="shared" si="0"/>
        <v>0</v>
      </c>
      <c r="M11" s="91">
        <f t="shared" si="0"/>
        <v>0</v>
      </c>
      <c r="N11" s="91">
        <f t="shared" si="0"/>
        <v>0</v>
      </c>
      <c r="O11" s="91">
        <f t="shared" si="0"/>
        <v>0</v>
      </c>
      <c r="P11" s="91">
        <f t="shared" si="0"/>
        <v>0</v>
      </c>
      <c r="Q11" s="91">
        <f t="shared" si="0"/>
        <v>0</v>
      </c>
      <c r="R11" s="91">
        <f t="shared" si="0"/>
        <v>0</v>
      </c>
      <c r="S11" s="91">
        <f t="shared" si="0"/>
        <v>0</v>
      </c>
      <c r="T11" s="91">
        <f t="shared" si="0"/>
        <v>0</v>
      </c>
      <c r="U11" s="91">
        <f t="shared" si="0"/>
        <v>0</v>
      </c>
      <c r="V11" s="91">
        <f t="shared" si="0"/>
        <v>0</v>
      </c>
      <c r="W11" s="91">
        <f t="shared" si="0"/>
        <v>0</v>
      </c>
      <c r="X11" s="91">
        <f t="shared" si="0"/>
        <v>0</v>
      </c>
      <c r="Y11" s="91">
        <f t="shared" si="0"/>
        <v>0</v>
      </c>
      <c r="Z11" s="91">
        <f t="shared" si="0"/>
        <v>0</v>
      </c>
      <c r="AA11" s="91">
        <f t="shared" si="0"/>
        <v>0</v>
      </c>
      <c r="AB11" s="7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</row>
    <row r="12" spans="1:76">
      <c r="B12" s="6"/>
      <c r="C12" s="6" t="s">
        <v>4</v>
      </c>
      <c r="D12" s="6"/>
      <c r="E12" s="91">
        <f t="shared" ref="E12:AA12" si="1">IFERROR(E4/$AA4,0)</f>
        <v>0</v>
      </c>
      <c r="F12" s="91">
        <f t="shared" si="1"/>
        <v>0</v>
      </c>
      <c r="G12" s="91">
        <f t="shared" si="1"/>
        <v>0</v>
      </c>
      <c r="H12" s="91">
        <f t="shared" si="1"/>
        <v>0</v>
      </c>
      <c r="I12" s="91">
        <f t="shared" si="1"/>
        <v>0</v>
      </c>
      <c r="J12" s="91">
        <f t="shared" si="1"/>
        <v>0</v>
      </c>
      <c r="K12" s="91">
        <f t="shared" si="1"/>
        <v>0</v>
      </c>
      <c r="L12" s="91">
        <f t="shared" si="1"/>
        <v>0</v>
      </c>
      <c r="M12" s="91">
        <f t="shared" si="1"/>
        <v>0</v>
      </c>
      <c r="N12" s="91">
        <f t="shared" si="1"/>
        <v>0</v>
      </c>
      <c r="O12" s="91">
        <f t="shared" si="1"/>
        <v>0</v>
      </c>
      <c r="P12" s="91">
        <f t="shared" si="1"/>
        <v>0</v>
      </c>
      <c r="Q12" s="91">
        <f t="shared" si="1"/>
        <v>0</v>
      </c>
      <c r="R12" s="91">
        <f t="shared" si="1"/>
        <v>0</v>
      </c>
      <c r="S12" s="91">
        <f t="shared" si="1"/>
        <v>0</v>
      </c>
      <c r="T12" s="91">
        <f t="shared" si="1"/>
        <v>0</v>
      </c>
      <c r="U12" s="91">
        <f t="shared" si="1"/>
        <v>0</v>
      </c>
      <c r="V12" s="91">
        <f t="shared" si="1"/>
        <v>0</v>
      </c>
      <c r="W12" s="91">
        <f t="shared" si="1"/>
        <v>0</v>
      </c>
      <c r="X12" s="91">
        <f t="shared" si="1"/>
        <v>0</v>
      </c>
      <c r="Y12" s="91">
        <f t="shared" si="1"/>
        <v>0</v>
      </c>
      <c r="Z12" s="91">
        <f t="shared" si="1"/>
        <v>0</v>
      </c>
      <c r="AA12" s="91">
        <f t="shared" si="1"/>
        <v>0</v>
      </c>
      <c r="AB12" s="7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</row>
    <row r="13" spans="1:76">
      <c r="B13" s="6"/>
      <c r="C13" s="6" t="s">
        <v>181</v>
      </c>
      <c r="D13" s="6"/>
      <c r="E13" s="91">
        <f t="shared" ref="E13:AA13" si="2">IFERROR(E5/$AA5,0)</f>
        <v>0</v>
      </c>
      <c r="F13" s="91">
        <f t="shared" si="2"/>
        <v>8.3371473452018799E-2</v>
      </c>
      <c r="G13" s="91">
        <f t="shared" si="2"/>
        <v>0.25243833568729629</v>
      </c>
      <c r="H13" s="91">
        <f t="shared" si="2"/>
        <v>0.59490355671952333</v>
      </c>
      <c r="I13" s="91">
        <f t="shared" si="2"/>
        <v>0.77144165312469015</v>
      </c>
      <c r="J13" s="91">
        <f t="shared" si="2"/>
        <v>0.86451661487424469</v>
      </c>
      <c r="K13" s="91">
        <f t="shared" si="2"/>
        <v>0.87194046475718445</v>
      </c>
      <c r="L13" s="91">
        <f t="shared" si="2"/>
        <v>0.87942952055435697</v>
      </c>
      <c r="M13" s="91">
        <f t="shared" si="2"/>
        <v>0.88698436607158027</v>
      </c>
      <c r="N13" s="91">
        <f t="shared" si="2"/>
        <v>0.89460559042415999</v>
      </c>
      <c r="O13" s="91">
        <f t="shared" si="2"/>
        <v>0.90229378808578042</v>
      </c>
      <c r="P13" s="91">
        <f t="shared" si="2"/>
        <v>0.910049558937848</v>
      </c>
      <c r="Q13" s="91">
        <f t="shared" si="2"/>
        <v>0.91787350831929637</v>
      </c>
      <c r="R13" s="91">
        <f t="shared" si="2"/>
        <v>0.92576624707685373</v>
      </c>
      <c r="S13" s="91">
        <f t="shared" si="2"/>
        <v>0.93372839161577526</v>
      </c>
      <c r="T13" s="91">
        <f t="shared" si="2"/>
        <v>0.94176056395105112</v>
      </c>
      <c r="U13" s="91">
        <f t="shared" si="2"/>
        <v>0.94986339175908718</v>
      </c>
      <c r="V13" s="91">
        <f t="shared" si="2"/>
        <v>0.95803750842986912</v>
      </c>
      <c r="W13" s="91">
        <f t="shared" si="2"/>
        <v>0.96628355311961078</v>
      </c>
      <c r="X13" s="91">
        <f t="shared" si="2"/>
        <v>0.97460217080389067</v>
      </c>
      <c r="Y13" s="91">
        <f t="shared" si="2"/>
        <v>0.98299401233128447</v>
      </c>
      <c r="Z13" s="91">
        <f t="shared" si="2"/>
        <v>0.99145973447749813</v>
      </c>
      <c r="AA13" s="91">
        <f t="shared" si="2"/>
        <v>1</v>
      </c>
      <c r="AB13" s="7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</row>
    <row r="14" spans="1:76">
      <c r="B14" s="6"/>
      <c r="C14" s="6" t="s">
        <v>182</v>
      </c>
      <c r="D14" s="6"/>
      <c r="E14" s="91">
        <f t="shared" ref="E14:AA14" si="3">IFERROR(E6/$AA6,0)</f>
        <v>0</v>
      </c>
      <c r="F14" s="91">
        <f t="shared" si="3"/>
        <v>0</v>
      </c>
      <c r="G14" s="91">
        <f t="shared" si="3"/>
        <v>0</v>
      </c>
      <c r="H14" s="91">
        <f t="shared" si="3"/>
        <v>0</v>
      </c>
      <c r="I14" s="91">
        <f t="shared" si="3"/>
        <v>0</v>
      </c>
      <c r="J14" s="91">
        <f t="shared" si="3"/>
        <v>0</v>
      </c>
      <c r="K14" s="91">
        <f t="shared" si="3"/>
        <v>0</v>
      </c>
      <c r="L14" s="91">
        <f t="shared" si="3"/>
        <v>0</v>
      </c>
      <c r="M14" s="91">
        <f t="shared" si="3"/>
        <v>0</v>
      </c>
      <c r="N14" s="91">
        <f t="shared" si="3"/>
        <v>0</v>
      </c>
      <c r="O14" s="91">
        <f t="shared" si="3"/>
        <v>0</v>
      </c>
      <c r="P14" s="91">
        <f t="shared" si="3"/>
        <v>0</v>
      </c>
      <c r="Q14" s="91">
        <f t="shared" si="3"/>
        <v>0</v>
      </c>
      <c r="R14" s="91">
        <f t="shared" si="3"/>
        <v>0</v>
      </c>
      <c r="S14" s="91">
        <f t="shared" si="3"/>
        <v>0</v>
      </c>
      <c r="T14" s="91">
        <f t="shared" si="3"/>
        <v>0</v>
      </c>
      <c r="U14" s="91">
        <f t="shared" si="3"/>
        <v>0</v>
      </c>
      <c r="V14" s="91">
        <f t="shared" si="3"/>
        <v>0</v>
      </c>
      <c r="W14" s="91">
        <f t="shared" si="3"/>
        <v>0</v>
      </c>
      <c r="X14" s="91">
        <f t="shared" si="3"/>
        <v>0</v>
      </c>
      <c r="Y14" s="91">
        <f t="shared" si="3"/>
        <v>0</v>
      </c>
      <c r="Z14" s="91">
        <f t="shared" si="3"/>
        <v>0</v>
      </c>
      <c r="AA14" s="91">
        <f t="shared" si="3"/>
        <v>0</v>
      </c>
      <c r="AB14" s="7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</row>
    <row r="15" spans="1:76">
      <c r="B15" s="6"/>
      <c r="C15" s="6" t="s">
        <v>183</v>
      </c>
      <c r="D15" s="6"/>
      <c r="E15" s="91">
        <f t="shared" ref="E15:AA15" si="4">IFERROR(E7/$AA7,0)</f>
        <v>0</v>
      </c>
      <c r="F15" s="91">
        <f t="shared" si="4"/>
        <v>0</v>
      </c>
      <c r="G15" s="91">
        <f t="shared" si="4"/>
        <v>0</v>
      </c>
      <c r="H15" s="91">
        <f t="shared" si="4"/>
        <v>0</v>
      </c>
      <c r="I15" s="91">
        <f t="shared" si="4"/>
        <v>0</v>
      </c>
      <c r="J15" s="91">
        <f t="shared" si="4"/>
        <v>0</v>
      </c>
      <c r="K15" s="91">
        <f t="shared" si="4"/>
        <v>0</v>
      </c>
      <c r="L15" s="91">
        <f t="shared" si="4"/>
        <v>0</v>
      </c>
      <c r="M15" s="91">
        <f t="shared" si="4"/>
        <v>0</v>
      </c>
      <c r="N15" s="91">
        <f t="shared" si="4"/>
        <v>0</v>
      </c>
      <c r="O15" s="91">
        <f t="shared" si="4"/>
        <v>0</v>
      </c>
      <c r="P15" s="91">
        <f t="shared" si="4"/>
        <v>0</v>
      </c>
      <c r="Q15" s="91">
        <f t="shared" si="4"/>
        <v>0</v>
      </c>
      <c r="R15" s="91">
        <f t="shared" si="4"/>
        <v>0</v>
      </c>
      <c r="S15" s="91">
        <f t="shared" si="4"/>
        <v>0</v>
      </c>
      <c r="T15" s="91">
        <f t="shared" si="4"/>
        <v>0</v>
      </c>
      <c r="U15" s="91">
        <f t="shared" si="4"/>
        <v>0</v>
      </c>
      <c r="V15" s="91">
        <f t="shared" si="4"/>
        <v>0</v>
      </c>
      <c r="W15" s="91">
        <f t="shared" si="4"/>
        <v>0</v>
      </c>
      <c r="X15" s="91">
        <f t="shared" si="4"/>
        <v>0</v>
      </c>
      <c r="Y15" s="91">
        <f t="shared" si="4"/>
        <v>0</v>
      </c>
      <c r="Z15" s="91">
        <f t="shared" si="4"/>
        <v>0</v>
      </c>
      <c r="AA15" s="91">
        <f t="shared" si="4"/>
        <v>0</v>
      </c>
      <c r="AB15" s="7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</row>
    <row r="16" spans="1:76">
      <c r="B16" s="6"/>
      <c r="C16" s="6" t="s">
        <v>5</v>
      </c>
      <c r="D16" s="6"/>
      <c r="E16" s="91">
        <f t="shared" ref="E16:AA16" si="5">IFERROR(E8/$AA8,0)</f>
        <v>0</v>
      </c>
      <c r="F16" s="91">
        <f t="shared" si="5"/>
        <v>0.45592479779022704</v>
      </c>
      <c r="G16" s="91">
        <f t="shared" si="5"/>
        <v>0.73166843256365177</v>
      </c>
      <c r="H16" s="91">
        <f t="shared" si="5"/>
        <v>0.91720496199342094</v>
      </c>
      <c r="I16" s="91">
        <f t="shared" si="5"/>
        <v>0.92138650778360454</v>
      </c>
      <c r="J16" s="91">
        <f t="shared" si="5"/>
        <v>0.9255871172791974</v>
      </c>
      <c r="K16" s="91">
        <f t="shared" si="5"/>
        <v>0.92980687739180679</v>
      </c>
      <c r="L16" s="91">
        <f t="shared" si="5"/>
        <v>0.93404587542926965</v>
      </c>
      <c r="M16" s="91">
        <f t="shared" si="5"/>
        <v>0.93830419909746154</v>
      </c>
      <c r="N16" s="91">
        <f t="shared" si="5"/>
        <v>0.9425819365021092</v>
      </c>
      <c r="O16" s="91">
        <f t="shared" si="5"/>
        <v>0.94687917615061401</v>
      </c>
      <c r="P16" s="91">
        <f t="shared" si="5"/>
        <v>0.95119600695388395</v>
      </c>
      <c r="Q16" s="91">
        <f t="shared" si="5"/>
        <v>0.95553251822817231</v>
      </c>
      <c r="R16" s="91">
        <f t="shared" si="5"/>
        <v>0.95988879969692531</v>
      </c>
      <c r="S16" s="91">
        <f t="shared" si="5"/>
        <v>0.96426494149264108</v>
      </c>
      <c r="T16" s="91">
        <f t="shared" si="5"/>
        <v>0.96866103415873062</v>
      </c>
      <c r="U16" s="91">
        <f t="shared" si="5"/>
        <v>0.97307716865139438</v>
      </c>
      <c r="V16" s="91">
        <f t="shared" si="5"/>
        <v>0.97751343634150223</v>
      </c>
      <c r="W16" s="91">
        <f t="shared" si="5"/>
        <v>0.98196992901648528</v>
      </c>
      <c r="X16" s="91">
        <f t="shared" si="5"/>
        <v>0.98644673888223378</v>
      </c>
      <c r="Y16" s="91">
        <f t="shared" si="5"/>
        <v>0.99094395856500639</v>
      </c>
      <c r="Z16" s="91">
        <f t="shared" si="5"/>
        <v>0.99546168111334488</v>
      </c>
      <c r="AA16" s="91">
        <f t="shared" si="5"/>
        <v>1</v>
      </c>
      <c r="AB16" s="7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</row>
    <row r="17" spans="2:76"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</row>
    <row r="18" spans="2:76">
      <c r="B18" s="6"/>
      <c r="C18" s="6"/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</row>
    <row r="19" spans="2:76">
      <c r="B19" s="6"/>
      <c r="C19" s="6"/>
      <c r="D19" s="6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7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</row>
    <row r="20" spans="2:76">
      <c r="B20" s="6"/>
      <c r="C20" s="6"/>
      <c r="D20" s="6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7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</row>
    <row r="21" spans="2:76">
      <c r="B21" s="6"/>
      <c r="C21" s="6"/>
      <c r="D21" s="6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7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</row>
    <row r="22" spans="2:76">
      <c r="B22" s="6"/>
      <c r="C22" s="6"/>
      <c r="D22" s="6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7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</row>
    <row r="23" spans="2:76">
      <c r="B23" s="6"/>
      <c r="C23" s="6"/>
      <c r="D23" s="6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7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</row>
    <row r="24" spans="2:76">
      <c r="B24" s="6"/>
      <c r="C24" s="6"/>
      <c r="D24" s="6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7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</row>
    <row r="25" spans="2:76">
      <c r="B25" s="6"/>
      <c r="C25" s="6"/>
      <c r="D25" s="6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7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</row>
    <row r="26" spans="2:76">
      <c r="B26" s="6"/>
      <c r="C26" s="6"/>
      <c r="D26" s="6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7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</row>
    <row r="27" spans="2:76">
      <c r="B27" s="6"/>
      <c r="C27" s="6"/>
      <c r="D27" s="6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7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</row>
    <row r="28" spans="2:76">
      <c r="B28" s="6"/>
      <c r="C28" s="6"/>
      <c r="D28" s="6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7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</row>
    <row r="29" spans="2:76">
      <c r="B29" s="6"/>
      <c r="C29" s="6"/>
      <c r="D29" s="6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7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</row>
    <row r="30" spans="2:76">
      <c r="B30" s="6"/>
      <c r="C30" s="6"/>
      <c r="D30" s="6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7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</row>
    <row r="31" spans="2:76">
      <c r="B31" s="6"/>
      <c r="C31" s="6"/>
      <c r="D31" s="6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7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</row>
    <row r="32" spans="2:76">
      <c r="B32" s="6"/>
      <c r="C32" s="6"/>
      <c r="D32" s="6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7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</row>
    <row r="33" spans="2:76">
      <c r="B33" s="6"/>
      <c r="C33" s="6"/>
      <c r="D33" s="6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7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</row>
    <row r="34" spans="2:76">
      <c r="B34" s="6"/>
      <c r="C34" s="6"/>
      <c r="D34" s="6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7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</row>
    <row r="35" spans="2:76">
      <c r="B35" s="6"/>
      <c r="C35" s="6"/>
      <c r="D35" s="6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7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</row>
    <row r="36" spans="2:76">
      <c r="B36" s="6"/>
      <c r="C36" s="6"/>
      <c r="D36" s="6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</row>
    <row r="37" spans="2:76">
      <c r="B37" s="6"/>
      <c r="C37" s="6"/>
      <c r="D37" s="6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</row>
    <row r="38" spans="2:76">
      <c r="B38" s="6"/>
      <c r="C38" s="6"/>
      <c r="D38" s="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</row>
    <row r="39" spans="2:76">
      <c r="B39" s="6"/>
      <c r="C39" s="6"/>
      <c r="D39" s="6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</row>
    <row r="40" spans="2:76">
      <c r="B40" s="6"/>
      <c r="C40" s="6"/>
      <c r="D40" s="6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</row>
    <row r="41" spans="2:76">
      <c r="B41" s="6"/>
      <c r="C41" s="6"/>
      <c r="D41" s="6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</row>
    <row r="42" spans="2:76">
      <c r="B42" s="6"/>
      <c r="C42" s="6"/>
      <c r="D42" s="6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</row>
    <row r="43" spans="2:76">
      <c r="B43" s="6"/>
      <c r="C43" s="6"/>
      <c r="D43" s="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</row>
    <row r="44" spans="2:76">
      <c r="B44" s="6"/>
      <c r="C44" s="6"/>
      <c r="D44" s="6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</row>
    <row r="45" spans="2:76">
      <c r="B45" s="6"/>
      <c r="C45" s="6"/>
      <c r="D45" s="6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</row>
    <row r="46" spans="2:76">
      <c r="B46" s="6"/>
      <c r="C46" s="6"/>
      <c r="D46" s="6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</row>
    <row r="47" spans="2:76">
      <c r="B47" s="6"/>
      <c r="C47" s="6"/>
      <c r="D47" s="6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</row>
    <row r="48" spans="2:76">
      <c r="B48" s="6"/>
      <c r="C48" s="6"/>
      <c r="D48" s="6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</row>
    <row r="49" spans="2:76">
      <c r="B49" s="6"/>
      <c r="C49" s="6"/>
      <c r="D49" s="6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</row>
    <row r="50" spans="2:76">
      <c r="B50" s="6"/>
      <c r="C50" s="6"/>
      <c r="D50" s="6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</row>
    <row r="51" spans="2:76">
      <c r="B51" s="6"/>
      <c r="C51" s="6"/>
      <c r="D51" s="6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</row>
    <row r="52" spans="2:76">
      <c r="B52" s="6"/>
      <c r="C52" s="6"/>
      <c r="D52" s="6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</row>
    <row r="53" spans="2:76">
      <c r="B53" s="6"/>
      <c r="C53" s="6"/>
      <c r="D53" s="6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</row>
    <row r="54" spans="2:76">
      <c r="B54" s="6"/>
      <c r="C54" s="6"/>
      <c r="D54" s="6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</row>
    <row r="55" spans="2:76">
      <c r="B55" s="6"/>
      <c r="C55" s="6"/>
      <c r="D55" s="6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</row>
    <row r="56" spans="2:76">
      <c r="B56" s="6"/>
      <c r="C56" s="6"/>
      <c r="D56" s="6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</row>
    <row r="57" spans="2:76">
      <c r="B57" s="6"/>
      <c r="C57" s="6"/>
      <c r="D57" s="6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</row>
    <row r="58" spans="2:76">
      <c r="B58" s="6"/>
      <c r="C58" s="6"/>
      <c r="D58" s="6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</row>
    <row r="59" spans="2:76">
      <c r="B59" s="6"/>
      <c r="C59" s="6"/>
      <c r="D59" s="6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</row>
    <row r="60" spans="2:76">
      <c r="B60" s="6"/>
      <c r="C60" s="6"/>
      <c r="D60" s="6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</row>
    <row r="61" spans="2:76">
      <c r="B61" s="6"/>
      <c r="C61" s="6"/>
      <c r="D61" s="6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</row>
    <row r="62" spans="2:76">
      <c r="B62" s="6"/>
      <c r="C62" s="6"/>
      <c r="D62" s="6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</row>
    <row r="63" spans="2:76">
      <c r="B63" s="6"/>
      <c r="C63" s="6"/>
      <c r="D63" s="6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</row>
    <row r="64" spans="2:76">
      <c r="B64" s="6"/>
      <c r="C64" s="6"/>
      <c r="D64" s="6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</row>
    <row r="65" spans="2:76">
      <c r="B65" s="6"/>
      <c r="C65" s="6"/>
      <c r="D65" s="6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</row>
    <row r="66" spans="2:76">
      <c r="B66" s="6"/>
      <c r="C66" s="6"/>
      <c r="D66" s="6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</row>
    <row r="67" spans="2:76">
      <c r="B67" s="6"/>
      <c r="C67" s="6"/>
      <c r="D67" s="6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</row>
    <row r="68" spans="2:76">
      <c r="B68" s="6"/>
      <c r="C68" s="6"/>
      <c r="D68" s="6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</row>
    <row r="69" spans="2:76">
      <c r="B69" s="6"/>
      <c r="C69" s="6"/>
      <c r="D69" s="6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</row>
    <row r="70" spans="2:76">
      <c r="B70" s="6"/>
      <c r="C70" s="6"/>
      <c r="D70" s="6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</row>
    <row r="71" spans="2:76">
      <c r="B71" s="6"/>
      <c r="C71" s="6"/>
      <c r="D71" s="6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</row>
    <row r="72" spans="2:76">
      <c r="B72" s="6"/>
      <c r="C72" s="6"/>
      <c r="D72" s="6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</row>
    <row r="73" spans="2:76">
      <c r="B73" s="6"/>
      <c r="C73" s="6"/>
      <c r="D73" s="6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</row>
    <row r="74" spans="2:76">
      <c r="B74" s="6"/>
      <c r="C74" s="6"/>
      <c r="D74" s="6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</row>
    <row r="75" spans="2:76">
      <c r="B75" s="6"/>
      <c r="C75" s="6"/>
      <c r="D75" s="6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</row>
    <row r="76" spans="2:76">
      <c r="B76" s="6"/>
      <c r="C76" s="6"/>
      <c r="D76" s="6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</row>
    <row r="77" spans="2:76">
      <c r="B77" s="6"/>
      <c r="C77" s="6"/>
      <c r="D77" s="6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</row>
    <row r="78" spans="2:76">
      <c r="B78" s="6"/>
      <c r="C78" s="6"/>
      <c r="D78" s="6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</row>
    <row r="79" spans="2:76">
      <c r="B79" s="6"/>
      <c r="C79" s="6"/>
      <c r="D79" s="6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</row>
    <row r="80" spans="2:76">
      <c r="B80" s="6"/>
      <c r="C80" s="6"/>
      <c r="D80" s="6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</row>
    <row r="81" spans="2:76">
      <c r="B81" s="6"/>
      <c r="C81" s="6"/>
      <c r="D81" s="6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</row>
    <row r="82" spans="2:76">
      <c r="B82" s="6"/>
      <c r="C82" s="6"/>
      <c r="D82" s="6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</row>
    <row r="83" spans="2:76">
      <c r="B83" s="6"/>
      <c r="C83" s="6"/>
      <c r="D83" s="6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</row>
    <row r="84" spans="2:76">
      <c r="B84" s="6"/>
      <c r="C84" s="6"/>
      <c r="D84" s="6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</row>
    <row r="85" spans="2:76">
      <c r="B85" s="6"/>
      <c r="C85" s="6"/>
      <c r="D85" s="6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</row>
    <row r="86" spans="2:76">
      <c r="B86" s="6"/>
      <c r="C86" s="6"/>
      <c r="D86" s="6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</row>
    <row r="87" spans="2:76">
      <c r="B87" s="6"/>
      <c r="C87" s="6"/>
      <c r="D87" s="6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</row>
    <row r="88" spans="2:76">
      <c r="B88" s="6"/>
      <c r="C88" s="6"/>
      <c r="D88" s="6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</row>
    <row r="89" spans="2:76">
      <c r="B89" s="6"/>
      <c r="C89" s="6"/>
      <c r="D89" s="6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</row>
    <row r="90" spans="2:76">
      <c r="B90" s="6"/>
      <c r="C90" s="6"/>
      <c r="D90" s="6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</row>
    <row r="91" spans="2:76">
      <c r="B91" s="6"/>
      <c r="C91" s="6"/>
      <c r="D91" s="6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</row>
    <row r="92" spans="2:76">
      <c r="B92" s="6"/>
      <c r="C92" s="6"/>
      <c r="D92" s="6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</row>
    <row r="93" spans="2:76">
      <c r="B93" s="6"/>
      <c r="C93" s="6"/>
      <c r="D93" s="6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</row>
    <row r="94" spans="2:76">
      <c r="B94" s="6"/>
      <c r="C94" s="6"/>
      <c r="D94" s="6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</row>
    <row r="95" spans="2:76">
      <c r="B95" s="6"/>
      <c r="C95" s="6"/>
      <c r="D95" s="6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</row>
    <row r="96" spans="2:76">
      <c r="B96" s="6"/>
      <c r="C96" s="6"/>
      <c r="D96" s="6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</row>
    <row r="97" spans="2:76">
      <c r="B97" s="6"/>
      <c r="C97" s="6"/>
      <c r="D97" s="6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</row>
    <row r="98" spans="2:76">
      <c r="B98" s="6"/>
      <c r="C98" s="6"/>
      <c r="D98" s="6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</row>
    <row r="99" spans="2:76">
      <c r="B99" s="6"/>
      <c r="C99" s="6"/>
      <c r="D99" s="6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</row>
    <row r="100" spans="2:76">
      <c r="B100" s="6"/>
      <c r="C100" s="6"/>
      <c r="D100" s="6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</row>
    <row r="101" spans="2:76">
      <c r="B101" s="6"/>
      <c r="C101" s="6"/>
      <c r="D101" s="6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</row>
    <row r="102" spans="2:76">
      <c r="B102" s="6"/>
      <c r="C102" s="6"/>
      <c r="D102" s="6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</row>
    <row r="103" spans="2:76">
      <c r="B103" s="6"/>
      <c r="C103" s="6"/>
      <c r="D103" s="6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</row>
    <row r="104" spans="2:76">
      <c r="B104" s="6"/>
      <c r="C104" s="6"/>
      <c r="D104" s="6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</row>
    <row r="105" spans="2:76">
      <c r="B105" s="6"/>
      <c r="C105" s="6"/>
      <c r="D105" s="6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</row>
    <row r="106" spans="2:76">
      <c r="B106" s="6"/>
      <c r="C106" s="6"/>
      <c r="D106" s="6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</row>
    <row r="107" spans="2:76">
      <c r="B107" s="6"/>
      <c r="C107" s="6"/>
      <c r="D107" s="6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</row>
    <row r="108" spans="2:76">
      <c r="B108" s="6"/>
      <c r="C108" s="6"/>
      <c r="D108" s="6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</row>
    <row r="109" spans="2:76">
      <c r="B109" s="6"/>
      <c r="C109" s="6"/>
      <c r="D109" s="6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</row>
    <row r="110" spans="2:76">
      <c r="B110" s="6"/>
      <c r="C110" s="6"/>
      <c r="D110" s="6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</row>
    <row r="111" spans="2:76">
      <c r="B111" s="6"/>
      <c r="C111" s="6"/>
      <c r="D111" s="6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</row>
    <row r="112" spans="2:76">
      <c r="B112" s="6"/>
      <c r="C112" s="6"/>
      <c r="D112" s="6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</row>
    <row r="113" spans="2:76">
      <c r="B113" s="6"/>
      <c r="C113" s="6"/>
      <c r="D113" s="6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</row>
    <row r="114" spans="2:76">
      <c r="B114" s="6"/>
      <c r="C114" s="6"/>
      <c r="D114" s="6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</row>
    <row r="115" spans="2:76"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</row>
    <row r="116" spans="2:76"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</row>
    <row r="117" spans="2:76"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</row>
    <row r="118" spans="2:76"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</row>
    <row r="119" spans="2:76"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</row>
    <row r="120" spans="2:76"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</row>
    <row r="121" spans="2:76"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</row>
    <row r="122" spans="2:76"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</row>
    <row r="123" spans="2:76"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</row>
    <row r="124" spans="2:76"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</row>
    <row r="125" spans="2:76"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</row>
    <row r="126" spans="2:76"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</row>
    <row r="127" spans="2:76"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</row>
    <row r="128" spans="2:76"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</row>
    <row r="129" spans="2:76"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</row>
    <row r="130" spans="2:76"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</row>
    <row r="131" spans="2:76"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</row>
    <row r="132" spans="2:76"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</row>
    <row r="133" spans="2:76"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</row>
    <row r="134" spans="2:76"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</row>
    <row r="135" spans="2:76"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</row>
    <row r="136" spans="2:76"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</row>
    <row r="137" spans="2:76"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</row>
    <row r="138" spans="2:76"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</row>
    <row r="139" spans="2:76"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</row>
    <row r="140" spans="2:76"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</row>
    <row r="141" spans="2:76"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</row>
    <row r="142" spans="2:76"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</row>
    <row r="143" spans="2:76"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</row>
    <row r="144" spans="2:76"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</row>
    <row r="145" spans="2:76"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</row>
    <row r="146" spans="2:76"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</row>
    <row r="147" spans="2:76"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</row>
    <row r="148" spans="2:76"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</row>
    <row r="149" spans="2:76"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</row>
    <row r="150" spans="2:76"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</row>
    <row r="151" spans="2:76"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</row>
    <row r="152" spans="2:76"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</row>
    <row r="153" spans="2:76"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</row>
    <row r="154" spans="2:76"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</row>
    <row r="155" spans="2:76"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</row>
    <row r="156" spans="2:76"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</row>
    <row r="157" spans="2:76"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</row>
    <row r="158" spans="2:76"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</row>
    <row r="159" spans="2:76"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</row>
    <row r="160" spans="2:76"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</row>
    <row r="161" spans="2:76"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</row>
    <row r="162" spans="2:76"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</row>
    <row r="163" spans="2:76"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</row>
    <row r="164" spans="2:76"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</row>
    <row r="165" spans="2:76"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</row>
    <row r="166" spans="2:76"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</row>
    <row r="167" spans="2:76"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</row>
    <row r="168" spans="2:76"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</row>
    <row r="169" spans="2:76"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</row>
    <row r="170" spans="2:76"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</row>
    <row r="171" spans="2:76"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</row>
    <row r="172" spans="2:76"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</row>
    <row r="173" spans="2:76"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</row>
    <row r="174" spans="2:76"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</row>
    <row r="175" spans="2:76"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</row>
    <row r="176" spans="2:76"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</row>
    <row r="177" spans="2:76"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</row>
    <row r="178" spans="2:76"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</row>
    <row r="179" spans="2:76"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</row>
    <row r="180" spans="2:76"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</row>
    <row r="181" spans="2:76"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</row>
    <row r="182" spans="2:76"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</row>
    <row r="183" spans="2:76"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</row>
    <row r="184" spans="2:76"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</row>
    <row r="185" spans="2:76"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</row>
    <row r="186" spans="2:76"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</row>
    <row r="187" spans="2:76"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</row>
    <row r="188" spans="2:76"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</row>
    <row r="189" spans="2:76"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</row>
    <row r="190" spans="2:76"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</row>
    <row r="191" spans="2:76"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</row>
    <row r="192" spans="2:76"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</row>
    <row r="193" spans="2:76"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</row>
    <row r="194" spans="2:76"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</row>
    <row r="195" spans="2:76"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</row>
    <row r="196" spans="2:76"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</row>
    <row r="197" spans="2:76"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</row>
    <row r="198" spans="2:76"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</row>
    <row r="199" spans="2:76"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</row>
    <row r="200" spans="2:76"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</row>
    <row r="201" spans="2:76"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</row>
    <row r="202" spans="2:76"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</row>
    <row r="203" spans="2:76"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</row>
    <row r="204" spans="2:76"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</row>
    <row r="205" spans="2:76"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</row>
    <row r="206" spans="2:76"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</row>
    <row r="207" spans="2:76"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</row>
    <row r="208" spans="2:76"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</row>
    <row r="209" spans="2:76"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</row>
    <row r="210" spans="2:76"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</row>
    <row r="211" spans="2:76"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</row>
    <row r="212" spans="2:76"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</row>
    <row r="213" spans="2:76"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</row>
    <row r="214" spans="2:76"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</row>
    <row r="215" spans="2:76"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</row>
    <row r="216" spans="2:76"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</row>
    <row r="217" spans="2:76"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</row>
    <row r="218" spans="2:76"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</row>
    <row r="219" spans="2:76"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</row>
    <row r="220" spans="2:76"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</row>
    <row r="221" spans="2:76"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</row>
    <row r="222" spans="2:76"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</row>
    <row r="223" spans="2:76"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</row>
    <row r="224" spans="2:76"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</row>
    <row r="225" spans="2:76"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</row>
    <row r="226" spans="2:76"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</row>
    <row r="227" spans="2:76"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</row>
    <row r="228" spans="2:76"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</row>
    <row r="229" spans="2:76"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</row>
    <row r="230" spans="2:76"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</row>
    <row r="231" spans="2:76"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</row>
    <row r="232" spans="2:76"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</row>
    <row r="233" spans="2:76"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</row>
    <row r="234" spans="2:76"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</row>
    <row r="235" spans="2:76"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</row>
    <row r="236" spans="2:76"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</row>
    <row r="237" spans="2:76"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</row>
    <row r="238" spans="2:76"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</row>
    <row r="239" spans="2:76"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</row>
    <row r="240" spans="2:76"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</row>
    <row r="241" spans="2:76"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</row>
    <row r="242" spans="2:76"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</row>
    <row r="243" spans="2:76"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</row>
    <row r="244" spans="2:76"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</row>
    <row r="245" spans="2:76"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</row>
    <row r="246" spans="2:76"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</row>
    <row r="247" spans="2:76"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</row>
    <row r="248" spans="2:76"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</row>
    <row r="249" spans="2:76"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</row>
    <row r="250" spans="2:76"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</row>
    <row r="251" spans="2:76"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</row>
    <row r="252" spans="2:76"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</row>
    <row r="253" spans="2:76"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</row>
    <row r="254" spans="2:76"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</row>
    <row r="255" spans="2:76"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</row>
    <row r="256" spans="2:76"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</row>
    <row r="257" spans="2:76">
      <c r="B257" s="6"/>
      <c r="C257" s="6"/>
      <c r="D257" s="6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</row>
    <row r="258" spans="2:76">
      <c r="B258" s="6"/>
      <c r="C258" s="6"/>
      <c r="D258" s="6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</row>
    <row r="259" spans="2:76">
      <c r="B259" s="6"/>
      <c r="C259" s="6"/>
      <c r="D259" s="6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</row>
    <row r="260" spans="2:76">
      <c r="B260" s="6"/>
      <c r="C260" s="6"/>
      <c r="D260" s="6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</row>
    <row r="261" spans="2:76">
      <c r="B261" s="6"/>
      <c r="C261" s="6"/>
      <c r="D261" s="6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</row>
    <row r="262" spans="2:76">
      <c r="B262" s="6"/>
      <c r="C262" s="6"/>
      <c r="D262" s="6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</row>
    <row r="263" spans="2:76">
      <c r="B263" s="6"/>
      <c r="C263" s="6"/>
      <c r="D263" s="6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</row>
    <row r="264" spans="2:76">
      <c r="B264" s="6"/>
      <c r="C264" s="6"/>
      <c r="D264" s="6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</row>
    <row r="265" spans="2:76">
      <c r="B265" s="6"/>
      <c r="C265" s="6"/>
      <c r="D265" s="6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</row>
    <row r="266" spans="2:76">
      <c r="B266" s="6"/>
      <c r="C266" s="6"/>
      <c r="D266" s="6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</row>
    <row r="267" spans="2:76">
      <c r="B267" s="6"/>
      <c r="C267" s="6"/>
      <c r="D267" s="6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</row>
    <row r="268" spans="2:76">
      <c r="B268" s="6"/>
      <c r="C268" s="6"/>
      <c r="D268" s="6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</row>
    <row r="269" spans="2:76">
      <c r="B269" s="6"/>
      <c r="C269" s="6"/>
      <c r="D269" s="6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</row>
    <row r="270" spans="2:76">
      <c r="B270" s="6"/>
      <c r="C270" s="6"/>
      <c r="D270" s="6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</row>
    <row r="271" spans="2:76">
      <c r="B271" s="6"/>
      <c r="C271" s="6"/>
      <c r="D271" s="6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</row>
    <row r="272" spans="2:76">
      <c r="B272" s="6"/>
      <c r="C272" s="6"/>
      <c r="D272" s="6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</row>
    <row r="273" spans="2:76">
      <c r="B273" s="6"/>
      <c r="C273" s="6"/>
      <c r="D273" s="6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</row>
    <row r="274" spans="2:76">
      <c r="B274" s="6"/>
      <c r="C274" s="6"/>
      <c r="D274" s="6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</row>
    <row r="275" spans="2:76">
      <c r="B275" s="6"/>
      <c r="C275" s="6"/>
      <c r="D275" s="6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</row>
    <row r="276" spans="2:76">
      <c r="B276" s="6"/>
      <c r="C276" s="6"/>
      <c r="D276" s="6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</row>
    <row r="277" spans="2:76">
      <c r="B277" s="6"/>
      <c r="C277" s="6"/>
      <c r="D277" s="6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</row>
    <row r="278" spans="2:76">
      <c r="B278" s="6"/>
      <c r="C278" s="6"/>
      <c r="D278" s="6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</row>
    <row r="279" spans="2:76">
      <c r="B279" s="6"/>
      <c r="C279" s="6"/>
      <c r="D279" s="6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</row>
    <row r="280" spans="2:76">
      <c r="B280" s="6"/>
      <c r="C280" s="6"/>
      <c r="D280" s="6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</row>
    <row r="281" spans="2:76">
      <c r="B281" s="6"/>
      <c r="C281" s="6"/>
      <c r="D281" s="6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</row>
    <row r="282" spans="2:76">
      <c r="B282" s="6"/>
      <c r="C282" s="6"/>
      <c r="D282" s="6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</row>
    <row r="283" spans="2:76">
      <c r="B283" s="6"/>
      <c r="C283" s="6"/>
      <c r="D283" s="6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</row>
    <row r="284" spans="2:76">
      <c r="B284" s="6"/>
      <c r="C284" s="6"/>
      <c r="D284" s="6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</row>
    <row r="285" spans="2:76">
      <c r="B285" s="6"/>
      <c r="C285" s="6"/>
      <c r="D285" s="6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</row>
    <row r="286" spans="2:76">
      <c r="B286" s="6"/>
      <c r="C286" s="6"/>
      <c r="D286" s="6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</row>
    <row r="287" spans="2:76">
      <c r="B287" s="6"/>
      <c r="C287" s="6"/>
      <c r="D287" s="6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</row>
    <row r="288" spans="2:76">
      <c r="B288" s="6"/>
      <c r="C288" s="6"/>
      <c r="D288" s="6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</row>
    <row r="289" spans="2:76">
      <c r="B289" s="6"/>
      <c r="C289" s="6"/>
      <c r="D289" s="6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</row>
    <row r="290" spans="2:76">
      <c r="B290" s="6"/>
      <c r="C290" s="6"/>
      <c r="D290" s="6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</row>
    <row r="291" spans="2:76">
      <c r="B291" s="6"/>
      <c r="C291" s="6"/>
      <c r="D291" s="6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</row>
    <row r="292" spans="2:76">
      <c r="B292" s="6"/>
      <c r="C292" s="6"/>
      <c r="D292" s="6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</row>
    <row r="293" spans="2:76">
      <c r="B293" s="6"/>
      <c r="C293" s="6"/>
      <c r="D293" s="6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</row>
    <row r="294" spans="2:76">
      <c r="B294" s="6"/>
      <c r="C294" s="6"/>
      <c r="D294" s="6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</row>
    <row r="295" spans="2:76">
      <c r="B295" s="6"/>
      <c r="C295" s="6"/>
      <c r="D295" s="6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</row>
    <row r="296" spans="2:76">
      <c r="B296" s="6"/>
      <c r="C296" s="6"/>
      <c r="D296" s="6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</row>
    <row r="297" spans="2:76">
      <c r="B297" s="6"/>
      <c r="C297" s="6"/>
      <c r="D297" s="6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</row>
    <row r="298" spans="2:76">
      <c r="B298" s="6"/>
      <c r="C298" s="6"/>
      <c r="D298" s="6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</row>
    <row r="299" spans="2:76">
      <c r="B299" s="6"/>
      <c r="C299" s="6"/>
      <c r="D299" s="6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</row>
    <row r="300" spans="2:76">
      <c r="B300" s="6"/>
      <c r="C300" s="6"/>
      <c r="D300" s="6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</row>
    <row r="301" spans="2:76">
      <c r="B301" s="6"/>
      <c r="C301" s="6"/>
      <c r="D301" s="6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</row>
    <row r="302" spans="2:76">
      <c r="B302" s="6"/>
      <c r="C302" s="6"/>
      <c r="D302" s="6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</row>
    <row r="303" spans="2:76">
      <c r="B303" s="6"/>
      <c r="C303" s="6"/>
      <c r="D303" s="6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</row>
    <row r="304" spans="2:76">
      <c r="B304" s="6"/>
      <c r="C304" s="6"/>
      <c r="D304" s="6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</row>
    <row r="305" spans="2:76">
      <c r="B305" s="6"/>
      <c r="C305" s="6"/>
      <c r="D305" s="6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</row>
    <row r="306" spans="2:76">
      <c r="B306" s="6"/>
      <c r="C306" s="6"/>
      <c r="D306" s="6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</row>
    <row r="307" spans="2:76">
      <c r="B307" s="6"/>
      <c r="C307" s="6"/>
      <c r="D307" s="6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</row>
    <row r="308" spans="2:76">
      <c r="B308" s="6"/>
      <c r="C308" s="6"/>
      <c r="D308" s="6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</row>
    <row r="309" spans="2:76">
      <c r="B309" s="6"/>
      <c r="C309" s="6"/>
      <c r="D309" s="6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</row>
    <row r="310" spans="2:76">
      <c r="B310" s="6"/>
      <c r="C310" s="6"/>
      <c r="D310" s="6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</row>
    <row r="311" spans="2:76">
      <c r="B311" s="6"/>
      <c r="C311" s="6"/>
      <c r="D311" s="6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</row>
    <row r="312" spans="2:76">
      <c r="B312" s="6"/>
      <c r="C312" s="6"/>
      <c r="D312" s="6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</row>
    <row r="313" spans="2:76">
      <c r="B313" s="6"/>
      <c r="C313" s="6"/>
      <c r="D313" s="6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</row>
    <row r="314" spans="2:76">
      <c r="B314" s="6"/>
      <c r="C314" s="6"/>
      <c r="D314" s="6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</row>
    <row r="315" spans="2:76">
      <c r="B315" s="6"/>
      <c r="C315" s="6"/>
      <c r="D315" s="6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</row>
    <row r="316" spans="2:76">
      <c r="B316" s="6"/>
      <c r="C316" s="6"/>
      <c r="D316" s="6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</row>
    <row r="317" spans="2:76">
      <c r="B317" s="6"/>
      <c r="C317" s="6"/>
      <c r="D317" s="6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</row>
    <row r="318" spans="2:76">
      <c r="B318" s="6"/>
      <c r="C318" s="6"/>
      <c r="D318" s="6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</row>
    <row r="319" spans="2:76">
      <c r="B319" s="6"/>
      <c r="C319" s="6"/>
      <c r="D319" s="6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</row>
    <row r="320" spans="2:76">
      <c r="B320" s="6"/>
      <c r="C320" s="6"/>
      <c r="D320" s="6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</row>
    <row r="321" spans="2:76">
      <c r="B321" s="6"/>
      <c r="C321" s="6"/>
      <c r="D321" s="6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</row>
    <row r="322" spans="2:76">
      <c r="B322" s="6"/>
      <c r="C322" s="6"/>
      <c r="D322" s="6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</row>
    <row r="323" spans="2:76">
      <c r="B323" s="6"/>
      <c r="C323" s="6"/>
      <c r="D323" s="6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</row>
    <row r="324" spans="2:76">
      <c r="B324" s="6"/>
      <c r="C324" s="6"/>
      <c r="D324" s="6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</row>
    <row r="325" spans="2:76">
      <c r="B325" s="6"/>
      <c r="C325" s="6"/>
      <c r="D325" s="6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</row>
    <row r="326" spans="2:76">
      <c r="B326" s="6"/>
      <c r="C326" s="6"/>
      <c r="D326" s="6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</row>
    <row r="327" spans="2:76">
      <c r="B327" s="6"/>
      <c r="C327" s="6"/>
      <c r="D327" s="6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</row>
    <row r="328" spans="2:76">
      <c r="B328" s="6"/>
      <c r="C328" s="6"/>
      <c r="D328" s="6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</row>
    <row r="329" spans="2:76">
      <c r="B329" s="6"/>
      <c r="C329" s="6"/>
      <c r="D329" s="6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</row>
    <row r="330" spans="2:76">
      <c r="B330" s="6"/>
      <c r="C330" s="6"/>
      <c r="D330" s="6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</row>
    <row r="331" spans="2:76">
      <c r="B331" s="6"/>
      <c r="C331" s="6"/>
      <c r="D331" s="6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</row>
    <row r="332" spans="2:76">
      <c r="B332" s="6"/>
      <c r="C332" s="6"/>
      <c r="D332" s="6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</row>
    <row r="333" spans="2:76">
      <c r="B333" s="6"/>
      <c r="C333" s="6"/>
      <c r="D333" s="6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</row>
    <row r="334" spans="2:76">
      <c r="B334" s="6"/>
      <c r="C334" s="6"/>
      <c r="D334" s="6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</row>
    <row r="335" spans="2:76">
      <c r="B335" s="6"/>
      <c r="C335" s="6"/>
      <c r="D335" s="6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</row>
    <row r="336" spans="2:76">
      <c r="B336" s="6"/>
      <c r="C336" s="6"/>
      <c r="D336" s="6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</row>
    <row r="337" spans="2:76">
      <c r="B337" s="6"/>
      <c r="C337" s="6"/>
      <c r="D337" s="6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</row>
    <row r="338" spans="2:76">
      <c r="B338" s="6"/>
      <c r="C338" s="6"/>
      <c r="D338" s="6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</row>
    <row r="339" spans="2:76">
      <c r="B339" s="6"/>
      <c r="C339" s="6"/>
      <c r="D339" s="6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</row>
    <row r="340" spans="2:76">
      <c r="B340" s="6"/>
      <c r="C340" s="6"/>
      <c r="D340" s="6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</row>
    <row r="341" spans="2:76">
      <c r="B341" s="6"/>
      <c r="C341" s="6"/>
      <c r="D341" s="6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</row>
    <row r="342" spans="2:76">
      <c r="B342" s="6"/>
      <c r="C342" s="6"/>
      <c r="D342" s="6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</row>
    <row r="343" spans="2:76">
      <c r="B343" s="6"/>
      <c r="C343" s="6"/>
      <c r="D343" s="6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</row>
    <row r="344" spans="2:76">
      <c r="B344" s="6"/>
      <c r="C344" s="6"/>
      <c r="D344" s="6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</row>
    <row r="345" spans="2:76">
      <c r="B345" s="6"/>
      <c r="C345" s="6"/>
      <c r="D345" s="6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</row>
    <row r="346" spans="2:76">
      <c r="B346" s="6"/>
      <c r="C346" s="6"/>
      <c r="D346" s="6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</row>
    <row r="347" spans="2:76">
      <c r="B347" s="6"/>
      <c r="C347" s="6"/>
      <c r="D347" s="6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</row>
    <row r="348" spans="2:76">
      <c r="B348" s="6"/>
      <c r="C348" s="6"/>
      <c r="D348" s="6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</row>
    <row r="349" spans="2:76">
      <c r="B349" s="6"/>
      <c r="C349" s="6"/>
      <c r="D349" s="6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</row>
    <row r="350" spans="2:76">
      <c r="B350" s="6"/>
      <c r="C350" s="6"/>
      <c r="D350" s="6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</row>
    <row r="351" spans="2:76">
      <c r="B351" s="6"/>
      <c r="C351" s="6"/>
      <c r="D351" s="6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</row>
    <row r="352" spans="2:76">
      <c r="B352" s="6"/>
      <c r="C352" s="6"/>
      <c r="D352" s="6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</row>
    <row r="353" spans="2:76">
      <c r="B353" s="6"/>
      <c r="C353" s="6"/>
      <c r="D353" s="6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</row>
    <row r="354" spans="2:76">
      <c r="B354" s="6"/>
      <c r="C354" s="6"/>
      <c r="D354" s="6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</row>
    <row r="355" spans="2:76">
      <c r="B355" s="6"/>
      <c r="C355" s="6"/>
      <c r="D355" s="6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</row>
    <row r="356" spans="2:76">
      <c r="B356" s="6"/>
      <c r="C356" s="6"/>
      <c r="D356" s="6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</row>
    <row r="357" spans="2:76">
      <c r="B357" s="6"/>
      <c r="C357" s="6"/>
      <c r="D357" s="6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</row>
    <row r="358" spans="2:76">
      <c r="B358" s="6"/>
      <c r="C358" s="6"/>
      <c r="D358" s="6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</row>
    <row r="359" spans="2:76">
      <c r="B359" s="6"/>
      <c r="C359" s="6"/>
      <c r="D359" s="6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</row>
    <row r="360" spans="2:76">
      <c r="B360" s="6"/>
      <c r="C360" s="6"/>
      <c r="D360" s="6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</row>
    <row r="361" spans="2:76">
      <c r="B361" s="6"/>
      <c r="C361" s="6"/>
      <c r="D361" s="6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</row>
    <row r="362" spans="2:76">
      <c r="B362" s="6"/>
      <c r="C362" s="6"/>
      <c r="D362" s="6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</row>
    <row r="363" spans="2:76">
      <c r="B363" s="6"/>
      <c r="C363" s="6"/>
      <c r="D363" s="6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</row>
    <row r="364" spans="2:76">
      <c r="B364" s="6"/>
      <c r="C364" s="6"/>
      <c r="D364" s="6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</row>
    <row r="365" spans="2:76">
      <c r="B365" s="6"/>
      <c r="C365" s="6"/>
      <c r="D365" s="6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</row>
    <row r="366" spans="2:76">
      <c r="B366" s="6"/>
      <c r="C366" s="6"/>
      <c r="D366" s="6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</row>
    <row r="367" spans="2:76">
      <c r="B367" s="6"/>
      <c r="C367" s="6"/>
      <c r="D367" s="6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</row>
    <row r="368" spans="2:76">
      <c r="B368" s="6"/>
      <c r="C368" s="6"/>
      <c r="D368" s="6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</row>
    <row r="369" spans="2:76">
      <c r="B369" s="6"/>
      <c r="C369" s="6"/>
      <c r="D369" s="6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</row>
    <row r="370" spans="2:76">
      <c r="B370" s="6"/>
      <c r="C370" s="6"/>
      <c r="D370" s="6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</row>
    <row r="371" spans="2:76">
      <c r="B371" s="6"/>
      <c r="C371" s="6"/>
      <c r="D371" s="6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</row>
    <row r="372" spans="2:76">
      <c r="B372" s="6"/>
      <c r="C372" s="6"/>
      <c r="D372" s="6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</row>
    <row r="373" spans="2:76">
      <c r="B373" s="6"/>
      <c r="C373" s="6"/>
      <c r="D373" s="6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</row>
    <row r="374" spans="2:76">
      <c r="B374" s="6"/>
      <c r="C374" s="6"/>
      <c r="D374" s="6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</row>
    <row r="375" spans="2:76">
      <c r="B375" s="6"/>
      <c r="C375" s="6"/>
      <c r="D375" s="6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</row>
    <row r="376" spans="2:76">
      <c r="B376" s="6"/>
      <c r="C376" s="6"/>
      <c r="D376" s="6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</row>
    <row r="377" spans="2:76">
      <c r="B377" s="6"/>
      <c r="C377" s="6"/>
      <c r="D377" s="6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</row>
    <row r="378" spans="2:76">
      <c r="B378" s="6"/>
      <c r="C378" s="6"/>
      <c r="D378" s="6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</row>
    <row r="379" spans="2:76">
      <c r="B379" s="6"/>
      <c r="C379" s="6"/>
      <c r="D379" s="6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</row>
    <row r="380" spans="2:76">
      <c r="B380" s="6"/>
      <c r="C380" s="6"/>
      <c r="D380" s="6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</row>
    <row r="381" spans="2:76">
      <c r="B381" s="6"/>
      <c r="C381" s="6"/>
      <c r="D381" s="6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</row>
    <row r="382" spans="2:76">
      <c r="B382" s="6"/>
      <c r="C382" s="6"/>
      <c r="D382" s="6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</row>
    <row r="383" spans="2:76">
      <c r="B383" s="6"/>
      <c r="C383" s="6"/>
      <c r="D383" s="6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</row>
    <row r="384" spans="2:76">
      <c r="B384" s="6"/>
      <c r="C384" s="6"/>
      <c r="D384" s="6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</row>
    <row r="385" spans="2:76">
      <c r="B385" s="6"/>
      <c r="C385" s="6"/>
      <c r="D385" s="6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</row>
    <row r="386" spans="2:76">
      <c r="B386" s="6"/>
      <c r="C386" s="6"/>
      <c r="D386" s="6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</row>
    <row r="387" spans="2:76">
      <c r="B387" s="6"/>
      <c r="C387" s="6"/>
      <c r="D387" s="6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</row>
    <row r="388" spans="2:76">
      <c r="B388" s="6"/>
      <c r="C388" s="6"/>
      <c r="D388" s="6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</row>
    <row r="389" spans="2:76">
      <c r="B389" s="6"/>
      <c r="C389" s="6"/>
      <c r="D389" s="6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</row>
    <row r="390" spans="2:76">
      <c r="B390" s="6"/>
      <c r="C390" s="6"/>
      <c r="D390" s="6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</row>
    <row r="391" spans="2:76">
      <c r="B391" s="6"/>
      <c r="C391" s="6"/>
      <c r="D391" s="6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</row>
    <row r="392" spans="2:76">
      <c r="B392" s="6"/>
      <c r="C392" s="6"/>
      <c r="D392" s="6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</row>
    <row r="393" spans="2:76">
      <c r="B393" s="6"/>
      <c r="C393" s="6"/>
      <c r="D393" s="6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</row>
    <row r="394" spans="2:76">
      <c r="B394" s="6"/>
      <c r="C394" s="6"/>
      <c r="D394" s="6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</row>
    <row r="395" spans="2:76">
      <c r="B395" s="6"/>
      <c r="C395" s="6"/>
      <c r="D395" s="6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</row>
    <row r="396" spans="2:76">
      <c r="B396" s="6"/>
      <c r="C396" s="6"/>
      <c r="D396" s="6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</row>
    <row r="397" spans="2:76">
      <c r="B397" s="6"/>
      <c r="C397" s="6"/>
      <c r="D397" s="6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</row>
    <row r="398" spans="2:76">
      <c r="B398" s="6"/>
      <c r="C398" s="6"/>
      <c r="D398" s="6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</row>
    <row r="399" spans="2:76">
      <c r="B399" s="6"/>
      <c r="C399" s="6"/>
      <c r="D399" s="6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</row>
    <row r="400" spans="2:76">
      <c r="B400" s="6"/>
      <c r="C400" s="6"/>
      <c r="D400" s="6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</row>
    <row r="401" spans="2:76">
      <c r="B401" s="6"/>
      <c r="C401" s="6"/>
      <c r="D401" s="6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</row>
    <row r="402" spans="2:76">
      <c r="B402" s="6"/>
      <c r="C402" s="6"/>
      <c r="D402" s="6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</row>
    <row r="403" spans="2:76">
      <c r="B403" s="6"/>
      <c r="C403" s="6"/>
      <c r="D403" s="6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</row>
    <row r="404" spans="2:76">
      <c r="B404" s="6"/>
      <c r="C404" s="6"/>
      <c r="D404" s="6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</row>
    <row r="405" spans="2:76">
      <c r="B405" s="6"/>
      <c r="C405" s="6"/>
      <c r="D405" s="6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</row>
    <row r="406" spans="2:76">
      <c r="B406" s="6"/>
      <c r="C406" s="6"/>
      <c r="D406" s="6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</row>
    <row r="407" spans="2:76">
      <c r="B407" s="6"/>
      <c r="C407" s="6"/>
      <c r="D407" s="6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</row>
    <row r="408" spans="2:76">
      <c r="B408" s="6"/>
      <c r="C408" s="6"/>
      <c r="D408" s="6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</row>
    <row r="409" spans="2:76">
      <c r="B409" s="6"/>
      <c r="C409" s="6"/>
      <c r="D409" s="6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</row>
    <row r="410" spans="2:76">
      <c r="B410" s="6"/>
      <c r="C410" s="6"/>
      <c r="D410" s="6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</row>
    <row r="411" spans="2:76">
      <c r="B411" s="6"/>
      <c r="C411" s="6"/>
      <c r="D411" s="6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</row>
    <row r="412" spans="2:76">
      <c r="B412" s="6"/>
      <c r="C412" s="6"/>
      <c r="D412" s="6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</row>
    <row r="413" spans="2:76">
      <c r="B413" s="6"/>
      <c r="C413" s="6"/>
      <c r="D413" s="6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</row>
    <row r="414" spans="2:76">
      <c r="B414" s="6"/>
      <c r="C414" s="6"/>
      <c r="D414" s="6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</row>
    <row r="415" spans="2:76">
      <c r="B415" s="6"/>
      <c r="C415" s="6"/>
      <c r="D415" s="6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</row>
    <row r="416" spans="2:76">
      <c r="B416" s="6"/>
      <c r="C416" s="6"/>
      <c r="D416" s="6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</row>
    <row r="417" spans="2:76">
      <c r="B417" s="6"/>
      <c r="C417" s="6"/>
      <c r="D417" s="6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</row>
    <row r="418" spans="2:76">
      <c r="B418" s="6"/>
      <c r="C418" s="6"/>
      <c r="D418" s="6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</row>
    <row r="419" spans="2:76">
      <c r="B419" s="6"/>
      <c r="C419" s="6"/>
      <c r="D419" s="6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</row>
    <row r="420" spans="2:76">
      <c r="B420" s="6"/>
      <c r="C420" s="6"/>
      <c r="D420" s="6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</row>
    <row r="421" spans="2:76">
      <c r="B421" s="6"/>
      <c r="C421" s="6"/>
      <c r="D421" s="6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</row>
    <row r="422" spans="2:76">
      <c r="B422" s="6"/>
      <c r="C422" s="6"/>
      <c r="D422" s="6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</row>
    <row r="423" spans="2:76">
      <c r="B423" s="6"/>
      <c r="C423" s="6"/>
      <c r="D423" s="6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</row>
    <row r="424" spans="2:76">
      <c r="B424" s="6"/>
      <c r="C424" s="6"/>
      <c r="D424" s="6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</row>
    <row r="425" spans="2:76">
      <c r="B425" s="6"/>
      <c r="C425" s="6"/>
      <c r="D425" s="6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</row>
    <row r="426" spans="2:76">
      <c r="B426" s="6"/>
      <c r="C426" s="6"/>
      <c r="D426" s="6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</row>
    <row r="427" spans="2:76">
      <c r="B427" s="6"/>
      <c r="C427" s="6"/>
      <c r="D427" s="6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</row>
    <row r="428" spans="2:76">
      <c r="B428" s="6"/>
      <c r="C428" s="6"/>
      <c r="D428" s="6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</row>
    <row r="429" spans="2:76">
      <c r="B429" s="6"/>
      <c r="C429" s="6"/>
      <c r="D429" s="6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</row>
    <row r="430" spans="2:76">
      <c r="B430" s="6"/>
      <c r="C430" s="6"/>
      <c r="D430" s="6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</row>
    <row r="431" spans="2:76">
      <c r="B431" s="6"/>
      <c r="C431" s="6"/>
      <c r="D431" s="6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</row>
    <row r="432" spans="2:76">
      <c r="B432" s="6"/>
      <c r="C432" s="6"/>
      <c r="D432" s="6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</row>
    <row r="433" spans="2:76">
      <c r="B433" s="6"/>
      <c r="C433" s="6"/>
      <c r="D433" s="6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</row>
    <row r="434" spans="2:76">
      <c r="B434" s="6"/>
      <c r="C434" s="6"/>
      <c r="D434" s="6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</row>
    <row r="435" spans="2:76">
      <c r="B435" s="6"/>
      <c r="C435" s="6"/>
      <c r="D435" s="6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</row>
    <row r="436" spans="2:76">
      <c r="B436" s="6"/>
      <c r="C436" s="6"/>
      <c r="D436" s="6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</row>
    <row r="437" spans="2:76">
      <c r="B437" s="6"/>
      <c r="C437" s="6"/>
      <c r="D437" s="6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</row>
    <row r="438" spans="2:76">
      <c r="B438" s="6"/>
      <c r="C438" s="6"/>
      <c r="D438" s="6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</row>
    <row r="439" spans="2:76">
      <c r="B439" s="6"/>
      <c r="C439" s="6"/>
      <c r="D439" s="6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</row>
    <row r="440" spans="2:76">
      <c r="B440" s="6"/>
      <c r="C440" s="6"/>
      <c r="D440" s="6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</row>
    <row r="441" spans="2:76">
      <c r="B441" s="6"/>
      <c r="C441" s="6"/>
      <c r="D441" s="6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</row>
    <row r="442" spans="2:76">
      <c r="B442" s="6"/>
      <c r="C442" s="6"/>
      <c r="D442" s="6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</row>
    <row r="443" spans="2:76">
      <c r="B443" s="6"/>
      <c r="C443" s="6"/>
      <c r="D443" s="6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</row>
    <row r="444" spans="2:76">
      <c r="B444" s="6"/>
      <c r="C444" s="6"/>
      <c r="D444" s="6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</row>
    <row r="445" spans="2:76">
      <c r="B445" s="6"/>
      <c r="C445" s="6"/>
      <c r="D445" s="6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</row>
    <row r="446" spans="2:76">
      <c r="B446" s="6"/>
      <c r="C446" s="6"/>
      <c r="D446" s="6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</row>
    <row r="447" spans="2:76">
      <c r="B447" s="6"/>
      <c r="C447" s="6"/>
      <c r="D447" s="6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</row>
    <row r="448" spans="2:76">
      <c r="B448" s="6"/>
      <c r="C448" s="6"/>
      <c r="D448" s="6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</row>
    <row r="449" spans="2:76">
      <c r="B449" s="6"/>
      <c r="C449" s="6"/>
      <c r="D449" s="6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</row>
    <row r="450" spans="2:76">
      <c r="B450" s="6"/>
      <c r="C450" s="6"/>
      <c r="D450" s="6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</row>
    <row r="451" spans="2:76">
      <c r="B451" s="6"/>
      <c r="C451" s="6"/>
      <c r="D451" s="6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</row>
    <row r="452" spans="2:76">
      <c r="B452" s="6"/>
      <c r="C452" s="6"/>
      <c r="D452" s="6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</row>
    <row r="453" spans="2:76">
      <c r="B453" s="6"/>
      <c r="C453" s="6"/>
      <c r="D453" s="6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</row>
    <row r="454" spans="2:76">
      <c r="B454" s="6"/>
      <c r="C454" s="6"/>
      <c r="D454" s="6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</row>
    <row r="455" spans="2:76">
      <c r="B455" s="6"/>
      <c r="C455" s="6"/>
      <c r="D455" s="6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</row>
    <row r="456" spans="2:76">
      <c r="B456" s="6"/>
      <c r="C456" s="6"/>
      <c r="D456" s="6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</row>
    <row r="457" spans="2:76">
      <c r="B457" s="6"/>
      <c r="C457" s="6"/>
      <c r="D457" s="6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</row>
    <row r="458" spans="2:76">
      <c r="B458" s="6"/>
      <c r="C458" s="6"/>
      <c r="D458" s="6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</row>
    <row r="459" spans="2:76">
      <c r="B459" s="6"/>
      <c r="C459" s="6"/>
      <c r="D459" s="6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</row>
    <row r="460" spans="2:76">
      <c r="B460" s="6"/>
      <c r="C460" s="6"/>
      <c r="D460" s="6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</row>
    <row r="461" spans="2:76">
      <c r="B461" s="6"/>
      <c r="C461" s="6"/>
      <c r="D461" s="6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</row>
    <row r="462" spans="2:76">
      <c r="B462" s="6"/>
      <c r="C462" s="6"/>
      <c r="D462" s="6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</row>
    <row r="463" spans="2:76">
      <c r="B463" s="6"/>
      <c r="C463" s="6"/>
      <c r="D463" s="6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</row>
    <row r="464" spans="2:76">
      <c r="B464" s="6"/>
      <c r="C464" s="6"/>
      <c r="D464" s="6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</row>
    <row r="465" spans="2:76">
      <c r="B465" s="6"/>
      <c r="C465" s="6"/>
      <c r="D465" s="6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</row>
    <row r="466" spans="2:76">
      <c r="B466" s="6"/>
      <c r="C466" s="6"/>
      <c r="D466" s="6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</row>
    <row r="467" spans="2:76">
      <c r="B467" s="6"/>
      <c r="C467" s="6"/>
      <c r="D467" s="6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</row>
    <row r="468" spans="2:76">
      <c r="B468" s="6"/>
      <c r="C468" s="6"/>
      <c r="D468" s="6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</row>
    <row r="469" spans="2:76">
      <c r="B469" s="6"/>
      <c r="C469" s="6"/>
      <c r="D469" s="6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</row>
    <row r="470" spans="2:76">
      <c r="B470" s="6"/>
      <c r="C470" s="6"/>
      <c r="D470" s="6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</row>
    <row r="471" spans="2:76">
      <c r="B471" s="6"/>
      <c r="C471" s="6"/>
      <c r="D471" s="6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</row>
    <row r="472" spans="2:76">
      <c r="B472" s="6"/>
      <c r="C472" s="6"/>
      <c r="D472" s="6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</row>
    <row r="473" spans="2:76">
      <c r="B473" s="6"/>
      <c r="C473" s="6"/>
      <c r="D473" s="6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</row>
    <row r="474" spans="2:76">
      <c r="B474" s="6"/>
      <c r="C474" s="6"/>
      <c r="D474" s="6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</row>
    <row r="475" spans="2:76">
      <c r="B475" s="6"/>
      <c r="C475" s="6"/>
      <c r="D475" s="6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</row>
    <row r="476" spans="2:76">
      <c r="B476" s="6"/>
      <c r="C476" s="6"/>
      <c r="D476" s="6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</row>
    <row r="477" spans="2:76">
      <c r="B477" s="6"/>
      <c r="C477" s="6"/>
      <c r="D477" s="6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</row>
    <row r="478" spans="2:76">
      <c r="B478" s="6"/>
      <c r="C478" s="6"/>
      <c r="D478" s="6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</row>
    <row r="479" spans="2:76">
      <c r="B479" s="6"/>
      <c r="C479" s="6"/>
      <c r="D479" s="6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</row>
    <row r="480" spans="2:76">
      <c r="B480" s="6"/>
      <c r="C480" s="6"/>
      <c r="D480" s="6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</row>
    <row r="481" spans="2:76">
      <c r="B481" s="6"/>
      <c r="C481" s="6"/>
      <c r="D481" s="6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</row>
    <row r="482" spans="2:76">
      <c r="B482" s="6"/>
      <c r="C482" s="6"/>
      <c r="D482" s="6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</row>
    <row r="483" spans="2:76">
      <c r="B483" s="6"/>
      <c r="C483" s="6"/>
      <c r="D483" s="6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</row>
    <row r="484" spans="2:76">
      <c r="B484" s="6"/>
      <c r="C484" s="6"/>
      <c r="D484" s="6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</row>
    <row r="485" spans="2:76">
      <c r="B485" s="6"/>
      <c r="C485" s="6"/>
      <c r="D485" s="6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</row>
    <row r="486" spans="2:76">
      <c r="B486" s="6"/>
      <c r="C486" s="6"/>
      <c r="D486" s="6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</row>
    <row r="487" spans="2:76">
      <c r="B487" s="6"/>
      <c r="C487" s="6"/>
      <c r="D487" s="6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</row>
    <row r="488" spans="2:76">
      <c r="B488" s="6"/>
      <c r="C488" s="6"/>
      <c r="D488" s="6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</row>
    <row r="489" spans="2:76">
      <c r="B489" s="6"/>
      <c r="C489" s="6"/>
      <c r="D489" s="6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</row>
    <row r="490" spans="2:76">
      <c r="B490" s="6"/>
      <c r="C490" s="6"/>
      <c r="D490" s="6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</row>
    <row r="491" spans="2:76">
      <c r="B491" s="6"/>
      <c r="C491" s="6"/>
      <c r="D491" s="6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</row>
    <row r="492" spans="2:76">
      <c r="B492" s="6"/>
      <c r="C492" s="6"/>
      <c r="D492" s="6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</row>
    <row r="493" spans="2:76">
      <c r="B493" s="6"/>
      <c r="C493" s="6"/>
      <c r="D493" s="6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</row>
    <row r="494" spans="2:76">
      <c r="B494" s="6"/>
      <c r="C494" s="6"/>
      <c r="D494" s="6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</row>
    <row r="495" spans="2:76">
      <c r="B495" s="6"/>
      <c r="C495" s="6"/>
      <c r="D495" s="6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</row>
    <row r="496" spans="2:76">
      <c r="B496" s="6"/>
      <c r="C496" s="6"/>
      <c r="D496" s="6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</row>
    <row r="497" spans="2:76">
      <c r="B497" s="6"/>
      <c r="C497" s="6"/>
      <c r="D497" s="6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</row>
    <row r="498" spans="2:76">
      <c r="B498" s="6"/>
      <c r="C498" s="6"/>
      <c r="D498" s="6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</row>
    <row r="499" spans="2:76">
      <c r="B499" s="6"/>
      <c r="C499" s="6"/>
      <c r="D499" s="6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</row>
    <row r="500" spans="2:76">
      <c r="B500" s="6"/>
      <c r="C500" s="6"/>
      <c r="D500" s="6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</row>
    <row r="501" spans="2:76">
      <c r="B501" s="6"/>
      <c r="C501" s="6"/>
      <c r="D501" s="6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</row>
    <row r="502" spans="2:76">
      <c r="B502" s="6"/>
      <c r="C502" s="6"/>
      <c r="D502" s="6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</row>
    <row r="503" spans="2:76">
      <c r="B503" s="6"/>
      <c r="C503" s="6"/>
      <c r="D503" s="6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</row>
    <row r="504" spans="2:76">
      <c r="B504" s="6"/>
      <c r="C504" s="6"/>
      <c r="D504" s="6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</row>
    <row r="505" spans="2:76">
      <c r="B505" s="6"/>
      <c r="C505" s="6"/>
      <c r="D505" s="6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</row>
    <row r="506" spans="2:76">
      <c r="B506" s="6"/>
      <c r="C506" s="6"/>
      <c r="D506" s="6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</row>
    <row r="507" spans="2:76">
      <c r="B507" s="6"/>
      <c r="C507" s="6"/>
      <c r="D507" s="6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</row>
    <row r="508" spans="2:76">
      <c r="B508" s="6"/>
      <c r="C508" s="6"/>
      <c r="D508" s="6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</row>
    <row r="509" spans="2:76">
      <c r="B509" s="6"/>
      <c r="C509" s="6"/>
      <c r="D509" s="6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</row>
    <row r="510" spans="2:76">
      <c r="B510" s="6"/>
      <c r="C510" s="6"/>
      <c r="D510" s="6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</row>
    <row r="511" spans="2:76">
      <c r="B511" s="6"/>
      <c r="C511" s="6"/>
      <c r="D511" s="6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</row>
    <row r="512" spans="2:76">
      <c r="B512" s="6"/>
      <c r="C512" s="6"/>
      <c r="D512" s="6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</row>
    <row r="513" spans="2:76">
      <c r="B513" s="6"/>
      <c r="C513" s="6"/>
      <c r="D513" s="6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</row>
    <row r="514" spans="2:76">
      <c r="B514" s="6"/>
      <c r="C514" s="6"/>
      <c r="D514" s="6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</row>
    <row r="515" spans="2:76">
      <c r="B515" s="6"/>
      <c r="C515" s="6"/>
      <c r="D515" s="6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</row>
    <row r="516" spans="2:76">
      <c r="B516" s="6"/>
      <c r="C516" s="6"/>
      <c r="D516" s="6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</row>
    <row r="517" spans="2:76">
      <c r="B517" s="6"/>
      <c r="C517" s="6"/>
      <c r="D517" s="6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</row>
    <row r="518" spans="2:76">
      <c r="B518" s="6"/>
      <c r="C518" s="6"/>
      <c r="D518" s="6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</row>
    <row r="519" spans="2:76">
      <c r="B519" s="6"/>
      <c r="C519" s="6"/>
      <c r="D519" s="6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</row>
    <row r="520" spans="2:76">
      <c r="B520" s="6"/>
      <c r="C520" s="6"/>
      <c r="D520" s="6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</row>
    <row r="521" spans="2:76">
      <c r="B521" s="6"/>
      <c r="C521" s="6"/>
      <c r="D521" s="6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</row>
    <row r="522" spans="2:76">
      <c r="B522" s="6"/>
      <c r="C522" s="6"/>
      <c r="D522" s="6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</row>
    <row r="523" spans="2:76">
      <c r="B523" s="6"/>
      <c r="C523" s="6"/>
      <c r="D523" s="6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</row>
    <row r="524" spans="2:76">
      <c r="B524" s="6"/>
      <c r="C524" s="6"/>
      <c r="D524" s="6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</row>
    <row r="525" spans="2:76">
      <c r="B525" s="6"/>
      <c r="C525" s="6"/>
      <c r="D525" s="6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</row>
    <row r="526" spans="2:76">
      <c r="B526" s="6"/>
      <c r="C526" s="6"/>
      <c r="D526" s="6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</row>
    <row r="527" spans="2:76">
      <c r="B527" s="6"/>
      <c r="C527" s="6"/>
      <c r="D527" s="6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</row>
    <row r="528" spans="2:76">
      <c r="B528" s="6"/>
      <c r="C528" s="6"/>
      <c r="D528" s="6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</row>
    <row r="529" spans="2:76">
      <c r="B529" s="6"/>
      <c r="C529" s="6"/>
      <c r="D529" s="6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</row>
    <row r="530" spans="2:76">
      <c r="B530" s="6"/>
      <c r="C530" s="6"/>
      <c r="D530" s="6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</row>
    <row r="531" spans="2:76">
      <c r="B531" s="6"/>
      <c r="C531" s="6"/>
      <c r="D531" s="6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</row>
    <row r="532" spans="2:76">
      <c r="B532" s="6"/>
      <c r="C532" s="6"/>
      <c r="D532" s="6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</row>
    <row r="533" spans="2:76">
      <c r="B533" s="6"/>
      <c r="C533" s="6"/>
      <c r="D533" s="6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</row>
    <row r="534" spans="2:76">
      <c r="B534" s="6"/>
      <c r="C534" s="6"/>
      <c r="D534" s="6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</row>
    <row r="535" spans="2:76">
      <c r="B535" s="6"/>
      <c r="C535" s="6"/>
      <c r="D535" s="6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</row>
    <row r="536" spans="2:76">
      <c r="B536" s="6"/>
      <c r="C536" s="6"/>
      <c r="D536" s="6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</row>
    <row r="537" spans="2:76">
      <c r="B537" s="6"/>
      <c r="C537" s="6"/>
      <c r="D537" s="6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</row>
    <row r="538" spans="2:76">
      <c r="B538" s="6"/>
      <c r="C538" s="6"/>
      <c r="D538" s="6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</row>
    <row r="539" spans="2:76">
      <c r="B539" s="6"/>
      <c r="C539" s="6"/>
      <c r="D539" s="6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</row>
    <row r="540" spans="2:76">
      <c r="B540" s="6"/>
      <c r="C540" s="6"/>
      <c r="D540" s="6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</row>
    <row r="541" spans="2:76">
      <c r="B541" s="6"/>
      <c r="C541" s="6"/>
      <c r="D541" s="6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</row>
    <row r="542" spans="2:76">
      <c r="B542" s="6"/>
      <c r="C542" s="6"/>
      <c r="D542" s="6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</row>
    <row r="543" spans="2:76">
      <c r="B543" s="6"/>
      <c r="C543" s="6"/>
      <c r="D543" s="6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</row>
    <row r="544" spans="2:76">
      <c r="B544" s="6"/>
      <c r="C544" s="6"/>
      <c r="D544" s="6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</row>
    <row r="545" spans="2:76">
      <c r="B545" s="6"/>
      <c r="C545" s="6"/>
      <c r="D545" s="6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</row>
    <row r="546" spans="2:76">
      <c r="B546" s="6"/>
      <c r="C546" s="6"/>
      <c r="D546" s="6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</row>
    <row r="547" spans="2:76">
      <c r="B547" s="6"/>
      <c r="C547" s="6"/>
      <c r="D547" s="6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</row>
    <row r="548" spans="2:76">
      <c r="B548" s="6"/>
      <c r="C548" s="6"/>
      <c r="D548" s="6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</row>
    <row r="549" spans="2:76">
      <c r="B549" s="6"/>
      <c r="C549" s="6"/>
      <c r="D549" s="6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</row>
    <row r="550" spans="2:76">
      <c r="B550" s="6"/>
      <c r="C550" s="6"/>
      <c r="D550" s="6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</row>
    <row r="551" spans="2:76">
      <c r="B551" s="6"/>
      <c r="C551" s="6"/>
      <c r="D551" s="6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</row>
    <row r="552" spans="2:76">
      <c r="B552" s="6"/>
      <c r="C552" s="6"/>
      <c r="D552" s="6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</row>
    <row r="553" spans="2:76">
      <c r="B553" s="6"/>
      <c r="C553" s="6"/>
      <c r="D553" s="6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</row>
    <row r="554" spans="2:76">
      <c r="B554" s="6"/>
      <c r="C554" s="6"/>
      <c r="D554" s="6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</row>
    <row r="555" spans="2:76">
      <c r="B555" s="6"/>
      <c r="C555" s="6"/>
      <c r="D555" s="6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</row>
    <row r="556" spans="2:76">
      <c r="B556" s="6"/>
      <c r="C556" s="6"/>
      <c r="D556" s="6"/>
      <c r="E556" s="8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</row>
    <row r="557" spans="2:76">
      <c r="B557" s="6"/>
      <c r="C557" s="6"/>
      <c r="D557" s="6"/>
      <c r="E557" s="7"/>
      <c r="F557" s="8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</row>
    <row r="558" spans="2:76">
      <c r="B558" s="6"/>
      <c r="C558" s="6"/>
      <c r="D558" s="6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</row>
    <row r="559" spans="2:76">
      <c r="B559" s="6"/>
      <c r="C559" s="6"/>
      <c r="D559" s="6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</row>
    <row r="560" spans="2:76">
      <c r="B560" s="6"/>
      <c r="C560" s="6"/>
      <c r="D560" s="6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</row>
    <row r="561" spans="2:76">
      <c r="B561" s="6"/>
      <c r="C561" s="6"/>
      <c r="D561" s="6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</row>
    <row r="562" spans="2:76">
      <c r="B562" s="6"/>
      <c r="C562" s="6"/>
      <c r="D562" s="6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</row>
    <row r="563" spans="2:76">
      <c r="B563" s="6"/>
      <c r="C563" s="6"/>
      <c r="D563" s="6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</row>
    <row r="564" spans="2:76">
      <c r="B564" s="6"/>
      <c r="C564" s="6"/>
      <c r="D564" s="6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</row>
    <row r="565" spans="2:76">
      <c r="B565" s="6"/>
      <c r="C565" s="6"/>
      <c r="D565" s="6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</row>
    <row r="566" spans="2:76">
      <c r="B566" s="6"/>
      <c r="C566" s="6"/>
      <c r="D566" s="6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</row>
    <row r="567" spans="2:76">
      <c r="B567" s="6"/>
      <c r="C567" s="6"/>
      <c r="D567" s="6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</row>
    <row r="568" spans="2:76">
      <c r="B568" s="6"/>
      <c r="C568" s="6"/>
      <c r="D568" s="6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</row>
    <row r="569" spans="2:76">
      <c r="B569" s="6"/>
      <c r="C569" s="6"/>
      <c r="D569" s="6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</row>
    <row r="570" spans="2:76">
      <c r="B570" s="6"/>
      <c r="C570" s="6"/>
      <c r="D570" s="6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</row>
    <row r="571" spans="2:76">
      <c r="B571" s="6"/>
      <c r="C571" s="6"/>
      <c r="D571" s="6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</row>
    <row r="572" spans="2:76">
      <c r="B572" s="6"/>
      <c r="C572" s="6"/>
      <c r="D572" s="6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</row>
    <row r="573" spans="2:76">
      <c r="B573" s="6"/>
      <c r="C573" s="6"/>
      <c r="D573" s="6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</row>
    <row r="574" spans="2:76">
      <c r="B574" s="6"/>
      <c r="C574" s="6"/>
      <c r="D574" s="6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</row>
    <row r="575" spans="2:76">
      <c r="B575" s="6"/>
      <c r="C575" s="6"/>
      <c r="D575" s="6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</row>
    <row r="576" spans="2:76">
      <c r="B576" s="6"/>
      <c r="C576" s="6"/>
      <c r="D576" s="6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</row>
    <row r="577" spans="2:76">
      <c r="B577" s="6"/>
      <c r="C577" s="6"/>
      <c r="D577" s="6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</row>
    <row r="578" spans="2:76">
      <c r="B578" s="6"/>
      <c r="C578" s="6"/>
      <c r="D578" s="6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</row>
    <row r="579" spans="2:76">
      <c r="B579" s="6"/>
      <c r="C579" s="6"/>
      <c r="D579" s="6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</row>
    <row r="580" spans="2:76">
      <c r="B580" s="6"/>
      <c r="C580" s="6"/>
      <c r="D580" s="6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</row>
    <row r="581" spans="2:76">
      <c r="B581" s="6"/>
      <c r="C581" s="6"/>
      <c r="D581" s="6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</row>
    <row r="582" spans="2:76">
      <c r="B582" s="6"/>
      <c r="C582" s="6"/>
      <c r="D582" s="6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</row>
    <row r="583" spans="2:76">
      <c r="B583" s="6"/>
      <c r="C583" s="6"/>
      <c r="D583" s="6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</row>
    <row r="584" spans="2:76">
      <c r="B584" s="6"/>
      <c r="C584" s="6"/>
      <c r="D584" s="6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</row>
    <row r="585" spans="2:76">
      <c r="B585" s="6"/>
      <c r="C585" s="6"/>
      <c r="D585" s="6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</row>
    <row r="586" spans="2:76">
      <c r="B586" s="6"/>
      <c r="C586" s="6"/>
      <c r="D586" s="6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</row>
    <row r="587" spans="2:76">
      <c r="B587" s="6"/>
      <c r="C587" s="6"/>
      <c r="D587" s="6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</row>
    <row r="588" spans="2:76">
      <c r="B588" s="6"/>
      <c r="C588" s="6"/>
      <c r="D588" s="6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</row>
    <row r="589" spans="2:76">
      <c r="B589" s="6"/>
      <c r="C589" s="6"/>
      <c r="D589" s="6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</row>
    <row r="590" spans="2:76">
      <c r="B590" s="6"/>
      <c r="C590" s="6"/>
      <c r="D590" s="6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</row>
    <row r="591" spans="2:76">
      <c r="B591" s="6"/>
      <c r="C591" s="6"/>
      <c r="D591" s="6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</row>
    <row r="592" spans="2:76">
      <c r="B592" s="6"/>
      <c r="C592" s="6"/>
      <c r="D592" s="6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</row>
    <row r="593" spans="2:76">
      <c r="B593" s="6"/>
      <c r="C593" s="6"/>
      <c r="D593" s="6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</row>
    <row r="594" spans="2:76">
      <c r="B594" s="6"/>
      <c r="C594" s="6"/>
      <c r="D594" s="6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</row>
    <row r="595" spans="2:76">
      <c r="B595" s="6"/>
      <c r="C595" s="6"/>
      <c r="D595" s="6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</row>
    <row r="596" spans="2:76">
      <c r="B596" s="6"/>
      <c r="C596" s="6"/>
      <c r="D596" s="6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</row>
    <row r="597" spans="2:76">
      <c r="B597" s="6"/>
      <c r="C597" s="6"/>
      <c r="D597" s="6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</row>
    <row r="598" spans="2:76">
      <c r="B598" s="6"/>
      <c r="C598" s="6"/>
      <c r="D598" s="6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</row>
    <row r="599" spans="2:76">
      <c r="B599" s="6"/>
      <c r="C599" s="6"/>
      <c r="D599" s="6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</row>
    <row r="600" spans="2:76">
      <c r="B600" s="6"/>
      <c r="C600" s="6"/>
      <c r="D600" s="6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</row>
    <row r="601" spans="2:76">
      <c r="B601" s="6"/>
      <c r="C601" s="6"/>
      <c r="D601" s="6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</row>
    <row r="602" spans="2:76">
      <c r="B602" s="6"/>
      <c r="C602" s="6"/>
      <c r="D602" s="6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</row>
    <row r="603" spans="2:76">
      <c r="B603" s="6"/>
      <c r="C603" s="6"/>
      <c r="D603" s="6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</row>
    <row r="604" spans="2:76">
      <c r="B604" s="6"/>
      <c r="C604" s="6"/>
      <c r="D604" s="6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</row>
    <row r="605" spans="2:76">
      <c r="B605" s="6"/>
      <c r="C605" s="6"/>
      <c r="D605" s="6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</row>
    <row r="606" spans="2:76">
      <c r="B606" s="6"/>
      <c r="C606" s="6"/>
      <c r="D606" s="6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</row>
    <row r="607" spans="2:76">
      <c r="B607" s="6"/>
      <c r="C607" s="6"/>
      <c r="D607" s="6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</row>
    <row r="608" spans="2:76">
      <c r="B608" s="6"/>
      <c r="C608" s="6"/>
      <c r="D608" s="6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</row>
    <row r="609" spans="2:76">
      <c r="B609" s="6"/>
      <c r="C609" s="6"/>
      <c r="D609" s="6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</row>
    <row r="610" spans="2:76">
      <c r="B610" s="6"/>
      <c r="C610" s="6"/>
      <c r="D610" s="6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</row>
    <row r="611" spans="2:76">
      <c r="B611" s="6"/>
      <c r="C611" s="6"/>
      <c r="D611" s="6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</row>
    <row r="612" spans="2:76">
      <c r="B612" s="6"/>
      <c r="C612" s="6"/>
      <c r="D612" s="6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</row>
    <row r="613" spans="2:76">
      <c r="B613" s="6"/>
      <c r="C613" s="6"/>
      <c r="D613" s="6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</row>
    <row r="614" spans="2:76">
      <c r="B614" s="6"/>
      <c r="C614" s="6"/>
      <c r="D614" s="6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</row>
    <row r="615" spans="2:76">
      <c r="B615" s="6"/>
      <c r="C615" s="6"/>
      <c r="D615" s="6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</row>
    <row r="616" spans="2:76">
      <c r="B616" s="6"/>
      <c r="C616" s="6"/>
      <c r="D616" s="6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</row>
    <row r="617" spans="2:76">
      <c r="B617" s="6"/>
      <c r="C617" s="6"/>
      <c r="D617" s="6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</row>
    <row r="618" spans="2:76">
      <c r="B618" s="6"/>
      <c r="C618" s="6"/>
      <c r="D618" s="6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</row>
    <row r="619" spans="2:76">
      <c r="B619" s="6"/>
      <c r="C619" s="6"/>
      <c r="D619" s="6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</row>
    <row r="620" spans="2:76">
      <c r="B620" s="6"/>
      <c r="C620" s="6"/>
      <c r="D620" s="6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</row>
    <row r="621" spans="2:76">
      <c r="B621" s="6"/>
      <c r="C621" s="6"/>
      <c r="D621" s="6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</row>
    <row r="622" spans="2:76">
      <c r="B622" s="6"/>
      <c r="C622" s="6"/>
      <c r="D622" s="6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</row>
    <row r="623" spans="2:76">
      <c r="B623" s="6"/>
      <c r="C623" s="6"/>
      <c r="D623" s="6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</row>
    <row r="624" spans="2:76">
      <c r="B624" s="6"/>
      <c r="C624" s="6"/>
      <c r="D624" s="6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</row>
    <row r="625" spans="2:76">
      <c r="B625" s="6"/>
      <c r="C625" s="6"/>
      <c r="D625" s="6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</row>
    <row r="626" spans="2:76">
      <c r="B626" s="6"/>
      <c r="C626" s="6"/>
      <c r="D626" s="6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</row>
    <row r="627" spans="2:76">
      <c r="B627" s="6"/>
      <c r="C627" s="6"/>
      <c r="D627" s="6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</row>
    <row r="628" spans="2:76">
      <c r="B628" s="6"/>
      <c r="C628" s="6"/>
      <c r="D628" s="6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</row>
    <row r="629" spans="2:76">
      <c r="B629" s="6"/>
      <c r="C629" s="6"/>
      <c r="D629" s="6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</row>
    <row r="630" spans="2:76">
      <c r="B630" s="6"/>
      <c r="C630" s="6"/>
      <c r="D630" s="6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</row>
    <row r="631" spans="2:76">
      <c r="B631" s="6"/>
      <c r="C631" s="6"/>
      <c r="D631" s="6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</row>
    <row r="632" spans="2:76">
      <c r="B632" s="6"/>
      <c r="C632" s="6"/>
      <c r="D632" s="6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</row>
    <row r="633" spans="2:76">
      <c r="B633" s="6"/>
      <c r="C633" s="6"/>
      <c r="D633" s="6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</row>
    <row r="634" spans="2:76">
      <c r="B634" s="6"/>
      <c r="C634" s="6"/>
      <c r="D634" s="6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</row>
    <row r="635" spans="2:76">
      <c r="B635" s="6"/>
      <c r="C635" s="6"/>
      <c r="D635" s="6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</row>
    <row r="636" spans="2:76">
      <c r="B636" s="6"/>
      <c r="C636" s="6"/>
      <c r="D636" s="6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</row>
    <row r="637" spans="2:76">
      <c r="B637" s="6"/>
      <c r="C637" s="6"/>
      <c r="D637" s="6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</row>
    <row r="638" spans="2:76">
      <c r="B638" s="6"/>
      <c r="C638" s="6"/>
      <c r="D638" s="6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</row>
    <row r="639" spans="2:76">
      <c r="B639" s="6"/>
      <c r="C639" s="6"/>
      <c r="D639" s="6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</row>
    <row r="640" spans="2:76">
      <c r="B640" s="6"/>
      <c r="C640" s="6"/>
      <c r="D640" s="6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</row>
    <row r="641" spans="2:76">
      <c r="B641" s="6"/>
      <c r="C641" s="6"/>
      <c r="D641" s="6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</row>
    <row r="642" spans="2:76">
      <c r="B642" s="6"/>
      <c r="C642" s="6"/>
      <c r="D642" s="6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</row>
    <row r="643" spans="2:76">
      <c r="B643" s="6"/>
      <c r="C643" s="6"/>
      <c r="D643" s="6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</row>
    <row r="644" spans="2:76">
      <c r="B644" s="6"/>
      <c r="C644" s="6"/>
      <c r="D644" s="6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</row>
    <row r="645" spans="2:76">
      <c r="B645" s="6"/>
      <c r="C645" s="6"/>
      <c r="D645" s="6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</row>
    <row r="646" spans="2:76">
      <c r="B646" s="6"/>
      <c r="C646" s="6"/>
      <c r="D646" s="6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</row>
    <row r="647" spans="2:76">
      <c r="B647" s="6"/>
      <c r="C647" s="6"/>
      <c r="D647" s="6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</row>
    <row r="648" spans="2:76">
      <c r="B648" s="6"/>
      <c r="C648" s="6"/>
      <c r="D648" s="6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</row>
    <row r="649" spans="2:76">
      <c r="B649" s="6"/>
      <c r="C649" s="6"/>
      <c r="D649" s="6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</row>
    <row r="650" spans="2:76">
      <c r="B650" s="6"/>
      <c r="C650" s="6"/>
      <c r="D650" s="6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</row>
    <row r="651" spans="2:76">
      <c r="B651" s="6"/>
      <c r="C651" s="6"/>
      <c r="D651" s="6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</row>
    <row r="652" spans="2:76">
      <c r="B652" s="6"/>
      <c r="C652" s="6"/>
      <c r="D652" s="6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</row>
    <row r="653" spans="2:76">
      <c r="B653" s="6"/>
      <c r="C653" s="6"/>
      <c r="D653" s="6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</row>
    <row r="654" spans="2:76">
      <c r="B654" s="6"/>
      <c r="C654" s="6"/>
      <c r="D654" s="6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</row>
    <row r="655" spans="2:76">
      <c r="B655" s="6"/>
      <c r="C655" s="6"/>
      <c r="D655" s="6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</row>
    <row r="656" spans="2:76">
      <c r="B656" s="6"/>
      <c r="C656" s="6"/>
      <c r="D656" s="6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</row>
    <row r="657" spans="2:76">
      <c r="B657" s="6"/>
      <c r="C657" s="6"/>
      <c r="D657" s="6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</row>
    <row r="658" spans="2:76">
      <c r="B658" s="6"/>
      <c r="C658" s="6"/>
      <c r="D658" s="6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</row>
    <row r="659" spans="2:76">
      <c r="B659" s="6"/>
      <c r="C659" s="6"/>
      <c r="D659" s="6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</row>
    <row r="660" spans="2:76">
      <c r="B660" s="6"/>
      <c r="C660" s="6"/>
      <c r="D660" s="6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</row>
    <row r="661" spans="2:76">
      <c r="B661" s="6"/>
      <c r="C661" s="6"/>
      <c r="D661" s="6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</row>
    <row r="662" spans="2:76">
      <c r="B662" s="6"/>
      <c r="C662" s="6"/>
      <c r="D662" s="6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</row>
    <row r="663" spans="2:76">
      <c r="B663" s="6"/>
      <c r="C663" s="6"/>
      <c r="D663" s="6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</row>
    <row r="664" spans="2:76">
      <c r="B664" s="6"/>
      <c r="C664" s="6"/>
      <c r="D664" s="6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</row>
    <row r="665" spans="2:76">
      <c r="B665" s="6"/>
      <c r="C665" s="6"/>
      <c r="D665" s="6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</row>
    <row r="666" spans="2:76">
      <c r="B666" s="6"/>
      <c r="C666" s="6"/>
      <c r="D666" s="6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</row>
    <row r="667" spans="2:76">
      <c r="B667" s="6"/>
      <c r="C667" s="6"/>
      <c r="D667" s="6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</row>
    <row r="668" spans="2:76">
      <c r="B668" s="6"/>
      <c r="C668" s="6"/>
      <c r="D668" s="6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</row>
    <row r="669" spans="2:76">
      <c r="B669" s="6"/>
      <c r="C669" s="6"/>
      <c r="D669" s="6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8"/>
    </row>
    <row r="670" spans="2:76">
      <c r="B670" s="6"/>
      <c r="C670" s="6"/>
      <c r="D670" s="6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</row>
    <row r="671" spans="2:76">
      <c r="B671" s="6"/>
      <c r="C671" s="6"/>
      <c r="D671" s="6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</row>
    <row r="672" spans="2:76">
      <c r="B672" s="6"/>
      <c r="C672" s="6"/>
      <c r="D672" s="6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</row>
    <row r="673" spans="2:76">
      <c r="B673" s="6"/>
      <c r="C673" s="6"/>
      <c r="D673" s="6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</row>
    <row r="674" spans="2:76">
      <c r="B674" s="6"/>
      <c r="C674" s="6"/>
      <c r="D674" s="6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</row>
    <row r="675" spans="2:76">
      <c r="B675" s="6"/>
      <c r="C675" s="6"/>
      <c r="D675" s="6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8"/>
    </row>
    <row r="676" spans="2:76">
      <c r="B676" s="6"/>
      <c r="C676" s="6"/>
      <c r="D676" s="6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</row>
    <row r="677" spans="2:76">
      <c r="B677" s="6"/>
      <c r="C677" s="6"/>
      <c r="D677" s="6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8"/>
    </row>
    <row r="678" spans="2:76">
      <c r="B678" s="6"/>
      <c r="C678" s="6"/>
      <c r="D678" s="6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</row>
    <row r="679" spans="2:76">
      <c r="B679" s="6"/>
      <c r="C679" s="6"/>
      <c r="D679" s="6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8"/>
    </row>
    <row r="680" spans="2:76">
      <c r="B680" s="6"/>
      <c r="C680" s="6"/>
      <c r="D680" s="6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</row>
    <row r="681" spans="2:76">
      <c r="B681" s="6"/>
      <c r="C681" s="6"/>
      <c r="D681" s="6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</row>
    <row r="682" spans="2:76">
      <c r="B682" s="6"/>
      <c r="C682" s="6"/>
      <c r="D682" s="6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</row>
    <row r="683" spans="2:76">
      <c r="B683" s="6"/>
      <c r="C683" s="6"/>
      <c r="D683" s="6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</row>
    <row r="684" spans="2:76">
      <c r="B684" s="6"/>
      <c r="C684" s="6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</row>
    <row r="685" spans="2:76">
      <c r="B685" s="6"/>
      <c r="C685" s="6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</row>
    <row r="686" spans="2:76">
      <c r="B686" s="6"/>
      <c r="C686" s="6"/>
      <c r="D686" s="6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</row>
    <row r="687" spans="2:76">
      <c r="B687" s="6"/>
      <c r="C687" s="6"/>
      <c r="D687" s="6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8"/>
    </row>
    <row r="688" spans="2:76">
      <c r="B688" s="6"/>
      <c r="C688" s="6"/>
      <c r="D688" s="6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</row>
    <row r="689" spans="2:76">
      <c r="B689" s="6"/>
      <c r="C689" s="6"/>
      <c r="D689" s="6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8"/>
    </row>
    <row r="690" spans="2:76">
      <c r="B690" s="6"/>
      <c r="C690" s="6"/>
      <c r="D690" s="6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8"/>
    </row>
    <row r="691" spans="2:76">
      <c r="B691" s="6"/>
      <c r="C691" s="6"/>
      <c r="D691" s="6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</row>
    <row r="692" spans="2:76">
      <c r="B692" s="6"/>
      <c r="C692" s="6"/>
      <c r="D692" s="6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8"/>
    </row>
    <row r="693" spans="2:76">
      <c r="B693" s="6"/>
      <c r="C693" s="6"/>
      <c r="D693" s="6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8"/>
    </row>
    <row r="694" spans="2:76">
      <c r="B694" s="6"/>
      <c r="C694" s="6"/>
      <c r="D694" s="6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8"/>
    </row>
    <row r="695" spans="2:76">
      <c r="B695" s="6"/>
      <c r="C695" s="6"/>
      <c r="D695" s="6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8"/>
    </row>
    <row r="696" spans="2:76">
      <c r="B696" s="6"/>
      <c r="C696" s="6"/>
      <c r="D696" s="6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8"/>
    </row>
    <row r="697" spans="2:76">
      <c r="B697" s="6"/>
      <c r="C697" s="6"/>
      <c r="D697" s="6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</row>
    <row r="698" spans="2:76">
      <c r="B698" s="6"/>
      <c r="C698" s="6"/>
      <c r="D698" s="6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</row>
    <row r="699" spans="2:76">
      <c r="B699" s="6"/>
      <c r="C699" s="6"/>
      <c r="D699" s="6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8"/>
    </row>
    <row r="700" spans="2:76">
      <c r="B700" s="6"/>
      <c r="C700" s="6"/>
      <c r="D700" s="6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</row>
    <row r="701" spans="2:76">
      <c r="B701" s="6"/>
      <c r="C701" s="6"/>
      <c r="D701" s="6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  <c r="BX701" s="8"/>
    </row>
    <row r="702" spans="2:76">
      <c r="B702" s="6"/>
      <c r="C702" s="6"/>
      <c r="D702" s="6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</row>
    <row r="703" spans="2:76">
      <c r="B703" s="6"/>
      <c r="C703" s="6"/>
      <c r="D703" s="6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</row>
    <row r="704" spans="2:76">
      <c r="B704" s="6"/>
      <c r="C704" s="6"/>
      <c r="D704" s="6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</row>
    <row r="705" spans="2:76">
      <c r="B705" s="6"/>
      <c r="C705" s="6"/>
      <c r="D705" s="6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  <c r="BX705" s="8"/>
    </row>
    <row r="706" spans="2:76">
      <c r="B706" s="6"/>
      <c r="C706" s="6"/>
      <c r="D706" s="6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8"/>
    </row>
    <row r="707" spans="2:76">
      <c r="B707" s="6"/>
      <c r="C707" s="6"/>
      <c r="D707" s="6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8"/>
    </row>
    <row r="708" spans="2:76">
      <c r="B708" s="6"/>
      <c r="C708" s="6"/>
      <c r="D708" s="6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8"/>
    </row>
    <row r="709" spans="2:76">
      <c r="B709" s="6"/>
      <c r="C709" s="6"/>
      <c r="D709" s="6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</row>
    <row r="710" spans="2:76">
      <c r="B710" s="6"/>
      <c r="C710" s="6"/>
      <c r="D710" s="6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</row>
    <row r="711" spans="2:76">
      <c r="B711" s="6"/>
      <c r="C711" s="6"/>
      <c r="D711" s="6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</row>
    <row r="712" spans="2:76">
      <c r="B712" s="6"/>
      <c r="C712" s="6"/>
      <c r="D712" s="6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</row>
    <row r="713" spans="2:76">
      <c r="B713" s="6"/>
      <c r="C713" s="6"/>
      <c r="D713" s="6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</row>
    <row r="714" spans="2:76">
      <c r="B714" s="6"/>
      <c r="C714" s="6"/>
      <c r="D714" s="6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</row>
    <row r="715" spans="2:76">
      <c r="B715" s="6"/>
      <c r="C715" s="6"/>
      <c r="D715" s="6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8"/>
    </row>
    <row r="716" spans="2:76">
      <c r="B716" s="6"/>
      <c r="C716" s="6"/>
      <c r="D716" s="6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</row>
    <row r="717" spans="2:76">
      <c r="B717" s="6"/>
      <c r="C717" s="6"/>
      <c r="D717" s="6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</row>
    <row r="718" spans="2:76">
      <c r="B718" s="6"/>
      <c r="C718" s="6"/>
      <c r="D718" s="6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</row>
    <row r="719" spans="2:76">
      <c r="B719" s="6"/>
      <c r="C719" s="6"/>
      <c r="D719" s="6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8"/>
    </row>
    <row r="720" spans="2:76">
      <c r="B720" s="6"/>
      <c r="C720" s="6"/>
      <c r="D720" s="6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8"/>
    </row>
    <row r="721" spans="2:76">
      <c r="B721" s="6"/>
      <c r="C721" s="6"/>
      <c r="D721" s="6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8"/>
    </row>
    <row r="722" spans="2:76">
      <c r="B722" s="6"/>
      <c r="C722" s="6"/>
      <c r="D722" s="6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8"/>
    </row>
    <row r="723" spans="2:76">
      <c r="B723" s="6"/>
      <c r="C723" s="6"/>
      <c r="D723" s="6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8"/>
    </row>
    <row r="724" spans="2:76">
      <c r="B724" s="6"/>
      <c r="C724" s="6"/>
      <c r="D724" s="6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8"/>
    </row>
    <row r="725" spans="2:76">
      <c r="B725" s="6"/>
      <c r="C725" s="6"/>
      <c r="D725" s="6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8"/>
    </row>
    <row r="726" spans="2:76">
      <c r="B726" s="6"/>
      <c r="C726" s="6"/>
      <c r="D726" s="6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</row>
    <row r="727" spans="2:76">
      <c r="B727" s="6"/>
      <c r="C727" s="6"/>
      <c r="D727" s="6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</row>
    <row r="728" spans="2:76">
      <c r="B728" s="6"/>
      <c r="C728" s="6"/>
      <c r="D728" s="6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</row>
    <row r="729" spans="2:76">
      <c r="B729" s="6"/>
      <c r="C729" s="6"/>
      <c r="D729" s="6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  <c r="BX729" s="8"/>
    </row>
    <row r="730" spans="2:76">
      <c r="B730" s="6"/>
      <c r="C730" s="6"/>
      <c r="D730" s="6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  <c r="BX730" s="8"/>
    </row>
    <row r="731" spans="2:76">
      <c r="B731" s="6"/>
      <c r="C731" s="6"/>
      <c r="D731" s="6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8"/>
    </row>
    <row r="732" spans="2:76">
      <c r="B732" s="6"/>
      <c r="C732" s="6"/>
      <c r="D732" s="6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  <c r="BX732" s="8"/>
    </row>
    <row r="733" spans="2:76">
      <c r="B733" s="6"/>
      <c r="C733" s="6"/>
      <c r="D733" s="6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  <c r="BX733" s="8"/>
    </row>
    <row r="734" spans="2:76">
      <c r="B734" s="6"/>
      <c r="C734" s="6"/>
      <c r="D734" s="6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  <c r="BX734" s="8"/>
    </row>
    <row r="735" spans="2:76">
      <c r="B735" s="6"/>
      <c r="C735" s="6"/>
      <c r="D735" s="6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  <c r="BX735" s="8"/>
    </row>
    <row r="736" spans="2:76">
      <c r="B736" s="6"/>
      <c r="C736" s="6"/>
      <c r="D736" s="6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  <c r="BX736" s="8"/>
    </row>
    <row r="737" spans="2:76">
      <c r="B737" s="6"/>
      <c r="C737" s="6"/>
      <c r="D737" s="6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  <c r="BX737" s="8"/>
    </row>
    <row r="738" spans="2:76">
      <c r="B738" s="6"/>
      <c r="C738" s="6"/>
      <c r="D738" s="6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  <c r="BX738" s="8"/>
    </row>
    <row r="739" spans="2:76">
      <c r="B739" s="6"/>
      <c r="C739" s="6"/>
      <c r="D739" s="6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U739" s="8"/>
      <c r="BV739" s="8"/>
      <c r="BW739" s="8"/>
      <c r="BX739" s="8"/>
    </row>
    <row r="740" spans="2:76">
      <c r="B740" s="6"/>
      <c r="C740" s="6"/>
      <c r="D740" s="6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  <c r="BX740" s="8"/>
    </row>
    <row r="741" spans="2:76">
      <c r="B741" s="6"/>
      <c r="C741" s="6"/>
      <c r="D741" s="6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  <c r="BX741" s="8"/>
    </row>
    <row r="742" spans="2:76">
      <c r="B742" s="6"/>
      <c r="C742" s="6"/>
      <c r="D742" s="6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</row>
    <row r="743" spans="2:76">
      <c r="B743" s="6"/>
      <c r="C743" s="6"/>
      <c r="D743" s="6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</row>
    <row r="744" spans="2:76">
      <c r="B744" s="6"/>
      <c r="C744" s="6"/>
      <c r="D744" s="6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  <c r="BX744" s="8"/>
    </row>
    <row r="745" spans="2:76">
      <c r="B745" s="6"/>
      <c r="C745" s="6"/>
      <c r="D745" s="6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8"/>
    </row>
    <row r="746" spans="2:76">
      <c r="B746" s="6"/>
      <c r="C746" s="6"/>
      <c r="D746" s="6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</row>
    <row r="747" spans="2:76">
      <c r="B747" s="6"/>
      <c r="C747" s="6"/>
      <c r="D747" s="6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  <c r="BX747" s="8"/>
    </row>
    <row r="748" spans="2:76">
      <c r="B748" s="6"/>
      <c r="C748" s="6"/>
      <c r="D748" s="6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  <c r="BX748" s="8"/>
    </row>
    <row r="749" spans="2:76">
      <c r="B749" s="6"/>
      <c r="C749" s="6"/>
      <c r="D749" s="6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U749" s="8"/>
      <c r="BV749" s="8"/>
      <c r="BW749" s="8"/>
      <c r="BX749" s="8"/>
    </row>
    <row r="750" spans="2:76">
      <c r="B750" s="6"/>
      <c r="C750" s="6"/>
      <c r="D750" s="6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U750" s="8"/>
      <c r="BV750" s="8"/>
      <c r="BW750" s="8"/>
      <c r="BX750" s="8"/>
    </row>
    <row r="751" spans="2:76">
      <c r="B751" s="6"/>
      <c r="C751" s="6"/>
      <c r="D751" s="6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U751" s="8"/>
      <c r="BV751" s="8"/>
      <c r="BW751" s="8"/>
      <c r="BX751" s="8"/>
    </row>
    <row r="752" spans="2:76">
      <c r="B752" s="6"/>
      <c r="C752" s="6"/>
      <c r="D752" s="6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8"/>
    </row>
    <row r="753" spans="2:76">
      <c r="B753" s="6"/>
      <c r="C753" s="6"/>
      <c r="D753" s="6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U753" s="8"/>
      <c r="BV753" s="8"/>
      <c r="BW753" s="8"/>
      <c r="BX753" s="8"/>
    </row>
    <row r="754" spans="2:76">
      <c r="B754" s="6"/>
      <c r="C754" s="6"/>
      <c r="D754" s="6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  <c r="BX754" s="8"/>
    </row>
    <row r="755" spans="2:76">
      <c r="B755" s="6"/>
      <c r="C755" s="6"/>
      <c r="D755" s="6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U755" s="8"/>
      <c r="BV755" s="8"/>
      <c r="BW755" s="8"/>
      <c r="BX755" s="8"/>
    </row>
    <row r="756" spans="2:76">
      <c r="B756" s="6"/>
      <c r="C756" s="6"/>
      <c r="D756" s="6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  <c r="BX756" s="8"/>
    </row>
    <row r="757" spans="2:76">
      <c r="B757" s="6"/>
      <c r="C757" s="6"/>
      <c r="D757" s="6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U757" s="8"/>
      <c r="BV757" s="8"/>
      <c r="BW757" s="8"/>
      <c r="BX757" s="8"/>
    </row>
    <row r="758" spans="2:76">
      <c r="B758" s="6"/>
      <c r="C758" s="6"/>
      <c r="D758" s="6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  <c r="BX758" s="8"/>
    </row>
    <row r="759" spans="2:76">
      <c r="B759" s="6"/>
      <c r="C759" s="6"/>
      <c r="D759" s="6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  <c r="BX759" s="8"/>
    </row>
    <row r="760" spans="2:76">
      <c r="B760" s="6"/>
      <c r="C760" s="6"/>
      <c r="D760" s="6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  <c r="BX760" s="8"/>
    </row>
    <row r="761" spans="2:76">
      <c r="B761" s="6"/>
      <c r="C761" s="6"/>
      <c r="D761" s="6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  <c r="BX761" s="8"/>
    </row>
    <row r="762" spans="2:76">
      <c r="B762" s="6"/>
      <c r="C762" s="6"/>
      <c r="D762" s="6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8"/>
    </row>
    <row r="763" spans="2:76">
      <c r="B763" s="6"/>
      <c r="C763" s="6"/>
      <c r="D763" s="6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</row>
    <row r="764" spans="2:76">
      <c r="B764" s="6"/>
      <c r="C764" s="6"/>
      <c r="D764" s="6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U764" s="8"/>
      <c r="BV764" s="8"/>
      <c r="BW764" s="8"/>
      <c r="BX764" s="8"/>
    </row>
    <row r="765" spans="2:76">
      <c r="B765" s="6"/>
      <c r="C765" s="6"/>
      <c r="D765" s="6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  <c r="BU765" s="8"/>
      <c r="BV765" s="8"/>
      <c r="BW765" s="8"/>
      <c r="BX765" s="8"/>
    </row>
    <row r="766" spans="2:76">
      <c r="B766" s="6"/>
      <c r="C766" s="6"/>
      <c r="D766" s="6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8"/>
    </row>
    <row r="767" spans="2:76">
      <c r="B767" s="6"/>
      <c r="C767" s="6"/>
      <c r="D767" s="6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  <c r="BX767" s="8"/>
    </row>
    <row r="768" spans="2:76">
      <c r="B768" s="6"/>
      <c r="C768" s="6"/>
      <c r="D768" s="6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U768" s="8"/>
      <c r="BV768" s="8"/>
      <c r="BW768" s="8"/>
      <c r="BX768" s="8"/>
    </row>
    <row r="769" spans="2:76">
      <c r="B769" s="6"/>
      <c r="C769" s="6"/>
      <c r="D769" s="6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U769" s="8"/>
      <c r="BV769" s="8"/>
      <c r="BW769" s="8"/>
      <c r="BX769" s="8"/>
    </row>
    <row r="770" spans="2:76">
      <c r="B770" s="6"/>
      <c r="C770" s="6"/>
      <c r="D770" s="6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  <c r="BX770" s="8"/>
    </row>
    <row r="771" spans="2:76">
      <c r="B771" s="6"/>
      <c r="C771" s="6"/>
      <c r="D771" s="6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U771" s="8"/>
      <c r="BV771" s="8"/>
      <c r="BW771" s="8"/>
      <c r="BX771" s="8"/>
    </row>
    <row r="772" spans="2:76">
      <c r="B772" s="6"/>
      <c r="C772" s="6"/>
      <c r="D772" s="6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8"/>
      <c r="BT772" s="8"/>
      <c r="BU772" s="8"/>
      <c r="BV772" s="8"/>
      <c r="BW772" s="8"/>
      <c r="BX772" s="8"/>
    </row>
    <row r="773" spans="2:76">
      <c r="B773" s="6"/>
      <c r="C773" s="6"/>
      <c r="D773" s="6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U773" s="8"/>
      <c r="BV773" s="8"/>
      <c r="BW773" s="8"/>
      <c r="BX773" s="8"/>
    </row>
    <row r="774" spans="2:76">
      <c r="B774" s="6"/>
      <c r="C774" s="6"/>
      <c r="D774" s="6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8"/>
      <c r="BT774" s="8"/>
      <c r="BU774" s="8"/>
      <c r="BV774" s="8"/>
      <c r="BW774" s="8"/>
      <c r="BX774" s="8"/>
    </row>
    <row r="775" spans="2:76">
      <c r="B775" s="6"/>
      <c r="C775" s="6"/>
      <c r="D775" s="6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8"/>
      <c r="BT775" s="8"/>
      <c r="BU775" s="8"/>
      <c r="BV775" s="8"/>
      <c r="BW775" s="8"/>
      <c r="BX775" s="8"/>
    </row>
    <row r="776" spans="2:76">
      <c r="B776" s="6"/>
      <c r="C776" s="6"/>
      <c r="D776" s="6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U776" s="8"/>
      <c r="BV776" s="8"/>
      <c r="BW776" s="8"/>
      <c r="BX776" s="8"/>
    </row>
    <row r="777" spans="2:76">
      <c r="B777" s="6"/>
      <c r="C777" s="6"/>
      <c r="D777" s="6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U777" s="8"/>
      <c r="BV777" s="8"/>
      <c r="BW777" s="8"/>
      <c r="BX777" s="8"/>
    </row>
    <row r="778" spans="2:76">
      <c r="B778" s="6"/>
      <c r="C778" s="6"/>
      <c r="D778" s="6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  <c r="BX778" s="8"/>
    </row>
    <row r="779" spans="2:76">
      <c r="B779" s="6"/>
      <c r="C779" s="6"/>
      <c r="D779" s="6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8"/>
    </row>
    <row r="780" spans="2:76">
      <c r="B780" s="6"/>
      <c r="C780" s="6"/>
      <c r="D780" s="6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U780" s="8"/>
      <c r="BV780" s="8"/>
      <c r="BW780" s="8"/>
      <c r="BX780" s="8"/>
    </row>
    <row r="781" spans="2:76">
      <c r="B781" s="6"/>
      <c r="C781" s="6"/>
      <c r="D781" s="6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  <c r="BX781" s="8"/>
    </row>
    <row r="782" spans="2:76">
      <c r="B782" s="6"/>
      <c r="C782" s="6"/>
      <c r="D782" s="6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U782" s="8"/>
      <c r="BV782" s="8"/>
      <c r="BW782" s="8"/>
      <c r="BX782" s="8"/>
    </row>
    <row r="783" spans="2:76">
      <c r="B783" s="6"/>
      <c r="C783" s="6"/>
      <c r="D783" s="6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  <c r="BU783" s="8"/>
      <c r="BV783" s="8"/>
      <c r="BW783" s="8"/>
      <c r="BX783" s="8"/>
    </row>
    <row r="784" spans="2:76">
      <c r="B784" s="6"/>
      <c r="C784" s="6"/>
      <c r="D784" s="6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  <c r="BX784" s="8"/>
    </row>
    <row r="785" spans="2:76">
      <c r="B785" s="6"/>
      <c r="C785" s="6"/>
      <c r="D785" s="6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8"/>
    </row>
    <row r="786" spans="2:76">
      <c r="B786" s="6"/>
      <c r="C786" s="6"/>
      <c r="D786" s="6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  <c r="BU786" s="8"/>
      <c r="BV786" s="8"/>
      <c r="BW786" s="8"/>
      <c r="BX786" s="8"/>
    </row>
    <row r="787" spans="2:76">
      <c r="B787" s="6"/>
      <c r="C787" s="6"/>
      <c r="D787" s="6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8"/>
      <c r="BT787" s="8"/>
      <c r="BU787" s="8"/>
      <c r="BV787" s="8"/>
      <c r="BW787" s="8"/>
      <c r="BX787" s="8"/>
    </row>
    <row r="788" spans="2:76">
      <c r="B788" s="6"/>
      <c r="C788" s="6"/>
      <c r="D788" s="6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  <c r="BU788" s="8"/>
      <c r="BV788" s="8"/>
      <c r="BW788" s="8"/>
      <c r="BX788" s="8"/>
    </row>
    <row r="789" spans="2:76">
      <c r="B789" s="6"/>
      <c r="C789" s="6"/>
      <c r="D789" s="6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  <c r="BX789" s="8"/>
    </row>
    <row r="790" spans="2:76">
      <c r="B790" s="6"/>
      <c r="C790" s="6"/>
      <c r="D790" s="6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  <c r="BX790" s="8"/>
    </row>
    <row r="791" spans="2:76">
      <c r="B791" s="6"/>
      <c r="C791" s="6"/>
      <c r="D791" s="6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  <c r="BX791" s="8"/>
    </row>
    <row r="792" spans="2:76">
      <c r="B792" s="6"/>
      <c r="C792" s="6"/>
      <c r="D792" s="6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  <c r="BX792" s="8"/>
    </row>
    <row r="793" spans="2:76">
      <c r="B793" s="6"/>
      <c r="C793" s="6"/>
      <c r="D793" s="6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  <c r="BX793" s="8"/>
    </row>
    <row r="794" spans="2:76">
      <c r="B794" s="6"/>
      <c r="C794" s="6"/>
      <c r="D794" s="6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U794" s="8"/>
      <c r="BV794" s="8"/>
      <c r="BW794" s="8"/>
      <c r="BX794" s="8"/>
    </row>
    <row r="795" spans="2:76">
      <c r="B795" s="6"/>
      <c r="C795" s="6"/>
      <c r="D795" s="6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  <c r="BU795" s="8"/>
      <c r="BV795" s="8"/>
      <c r="BW795" s="8"/>
      <c r="BX795" s="8"/>
    </row>
    <row r="796" spans="2:76">
      <c r="B796" s="6"/>
      <c r="C796" s="6"/>
      <c r="D796" s="6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  <c r="BX796" s="8"/>
    </row>
    <row r="797" spans="2:76">
      <c r="B797" s="6"/>
      <c r="C797" s="6"/>
      <c r="D797" s="6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8"/>
      <c r="BT797" s="8"/>
      <c r="BU797" s="8"/>
      <c r="BV797" s="8"/>
      <c r="BW797" s="8"/>
      <c r="BX797" s="8"/>
    </row>
    <row r="798" spans="2:76">
      <c r="B798" s="6"/>
      <c r="C798" s="6"/>
      <c r="D798" s="6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  <c r="BX798" s="8"/>
    </row>
    <row r="799" spans="2:76">
      <c r="B799" s="6"/>
      <c r="C799" s="6"/>
      <c r="D799" s="6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  <c r="BX799" s="8"/>
    </row>
    <row r="800" spans="2:76">
      <c r="B800" s="6"/>
      <c r="C800" s="6"/>
      <c r="D800" s="6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</row>
    <row r="801" spans="2:76">
      <c r="B801" s="6"/>
      <c r="C801" s="6"/>
      <c r="D801" s="6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  <c r="BX801" s="8"/>
    </row>
    <row r="802" spans="2:76">
      <c r="B802" s="6"/>
      <c r="C802" s="6"/>
      <c r="D802" s="6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  <c r="BU802" s="8"/>
      <c r="BV802" s="8"/>
      <c r="BW802" s="8"/>
      <c r="BX802" s="8"/>
    </row>
    <row r="803" spans="2:76">
      <c r="B803" s="6"/>
      <c r="C803" s="6"/>
      <c r="D803" s="6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  <c r="BU803" s="8"/>
      <c r="BV803" s="8"/>
      <c r="BW803" s="8"/>
      <c r="BX803" s="8"/>
    </row>
    <row r="804" spans="2:76">
      <c r="B804" s="6"/>
      <c r="C804" s="6"/>
      <c r="D804" s="6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  <c r="BU804" s="8"/>
      <c r="BV804" s="8"/>
      <c r="BW804" s="8"/>
      <c r="BX804" s="8"/>
    </row>
    <row r="805" spans="2:76">
      <c r="B805" s="6"/>
      <c r="C805" s="6"/>
      <c r="D805" s="6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  <c r="BU805" s="8"/>
      <c r="BV805" s="8"/>
      <c r="BW805" s="8"/>
      <c r="BX805" s="8"/>
    </row>
    <row r="806" spans="2:76">
      <c r="B806" s="6"/>
      <c r="C806" s="6"/>
      <c r="D806" s="6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8"/>
      <c r="BT806" s="8"/>
      <c r="BU806" s="8"/>
      <c r="BV806" s="8"/>
      <c r="BW806" s="8"/>
      <c r="BX806" s="8"/>
    </row>
    <row r="807" spans="2:76">
      <c r="B807" s="6"/>
      <c r="C807" s="6"/>
      <c r="D807" s="6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  <c r="BX807" s="8"/>
    </row>
    <row r="808" spans="2:76">
      <c r="B808" s="6"/>
      <c r="C808" s="6"/>
      <c r="D808" s="6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  <c r="BU808" s="8"/>
      <c r="BV808" s="8"/>
      <c r="BW808" s="8"/>
      <c r="BX808" s="8"/>
    </row>
    <row r="809" spans="2:76">
      <c r="B809" s="6"/>
      <c r="C809" s="6"/>
      <c r="D809" s="6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U809" s="8"/>
      <c r="BV809" s="8"/>
      <c r="BW809" s="8"/>
      <c r="BX809" s="8"/>
    </row>
    <row r="810" spans="2:76">
      <c r="B810" s="6"/>
      <c r="C810" s="6"/>
      <c r="D810" s="6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U810" s="8"/>
      <c r="BV810" s="8"/>
      <c r="BW810" s="8"/>
      <c r="BX810" s="8"/>
    </row>
    <row r="811" spans="2:76">
      <c r="B811" s="6"/>
      <c r="C811" s="6"/>
      <c r="D811" s="6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U811" s="8"/>
      <c r="BV811" s="8"/>
      <c r="BW811" s="8"/>
      <c r="BX811" s="8"/>
    </row>
    <row r="812" spans="2:76">
      <c r="B812" s="6"/>
      <c r="C812" s="6"/>
      <c r="D812" s="6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  <c r="BU812" s="8"/>
      <c r="BV812" s="8"/>
      <c r="BW812" s="8"/>
      <c r="BX812" s="8"/>
    </row>
    <row r="813" spans="2:76">
      <c r="B813" s="6"/>
      <c r="C813" s="6"/>
      <c r="D813" s="6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  <c r="BX813" s="8"/>
    </row>
    <row r="814" spans="2:76">
      <c r="B814" s="6"/>
      <c r="C814" s="6"/>
      <c r="D814" s="6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</row>
    <row r="815" spans="2:76">
      <c r="B815" s="6"/>
      <c r="C815" s="6"/>
      <c r="D815" s="6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  <c r="BX815" s="8"/>
    </row>
    <row r="816" spans="2:76">
      <c r="B816" s="6"/>
      <c r="C816" s="6"/>
      <c r="D816" s="6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8"/>
      <c r="BT816" s="8"/>
      <c r="BU816" s="8"/>
      <c r="BV816" s="8"/>
      <c r="BW816" s="8"/>
      <c r="BX816" s="8"/>
    </row>
    <row r="817" spans="2:76">
      <c r="B817" s="6"/>
      <c r="C817" s="6"/>
      <c r="D817" s="6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8"/>
      <c r="BT817" s="8"/>
      <c r="BU817" s="8"/>
      <c r="BV817" s="8"/>
      <c r="BW817" s="8"/>
      <c r="BX817" s="8"/>
    </row>
    <row r="818" spans="2:76">
      <c r="B818" s="6"/>
      <c r="C818" s="6"/>
      <c r="D818" s="6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  <c r="BU818" s="8"/>
      <c r="BV818" s="8"/>
      <c r="BW818" s="8"/>
      <c r="BX818" s="8"/>
    </row>
    <row r="819" spans="2:76">
      <c r="B819" s="6"/>
      <c r="C819" s="6"/>
      <c r="D819" s="6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  <c r="BU819" s="8"/>
      <c r="BV819" s="8"/>
      <c r="BW819" s="8"/>
      <c r="BX819" s="8"/>
    </row>
    <row r="820" spans="2:76">
      <c r="B820" s="6"/>
      <c r="C820" s="6"/>
      <c r="D820" s="6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8"/>
      <c r="BT820" s="8"/>
      <c r="BU820" s="8"/>
      <c r="BV820" s="8"/>
      <c r="BW820" s="8"/>
      <c r="BX820" s="8"/>
    </row>
    <row r="821" spans="2:76">
      <c r="B821" s="6"/>
      <c r="C821" s="6"/>
      <c r="D821" s="6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8"/>
      <c r="BT821" s="8"/>
      <c r="BU821" s="8"/>
      <c r="BV821" s="8"/>
      <c r="BW821" s="8"/>
      <c r="BX821" s="8"/>
    </row>
    <row r="822" spans="2:76">
      <c r="B822" s="6"/>
      <c r="C822" s="6"/>
      <c r="D822" s="6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8"/>
      <c r="BT822" s="8"/>
      <c r="BU822" s="8"/>
      <c r="BV822" s="8"/>
      <c r="BW822" s="8"/>
      <c r="BX822" s="8"/>
    </row>
    <row r="823" spans="2:76">
      <c r="B823" s="6"/>
      <c r="C823" s="6"/>
      <c r="D823" s="6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8"/>
      <c r="BT823" s="8"/>
      <c r="BU823" s="8"/>
      <c r="BV823" s="8"/>
      <c r="BW823" s="8"/>
      <c r="BX823" s="8"/>
    </row>
    <row r="824" spans="2:76">
      <c r="B824" s="6"/>
      <c r="C824" s="6"/>
      <c r="D824" s="6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  <c r="BU824" s="8"/>
      <c r="BV824" s="8"/>
      <c r="BW824" s="8"/>
      <c r="BX824" s="8"/>
    </row>
    <row r="825" spans="2:76">
      <c r="B825" s="6"/>
      <c r="C825" s="6"/>
      <c r="D825" s="6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</row>
    <row r="826" spans="2:76">
      <c r="B826" s="6"/>
      <c r="C826" s="6"/>
      <c r="D826" s="6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  <c r="BX826" s="8"/>
    </row>
    <row r="827" spans="2:76">
      <c r="B827" s="6"/>
      <c r="C827" s="6"/>
      <c r="D827" s="6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  <c r="BU827" s="8"/>
      <c r="BV827" s="8"/>
      <c r="BW827" s="8"/>
      <c r="BX827" s="8"/>
    </row>
    <row r="828" spans="2:76">
      <c r="B828" s="6"/>
      <c r="C828" s="6"/>
      <c r="D828" s="6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8"/>
    </row>
    <row r="829" spans="2:76">
      <c r="B829" s="6"/>
      <c r="C829" s="6"/>
      <c r="D829" s="6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8"/>
    </row>
    <row r="830" spans="2:76">
      <c r="B830" s="6"/>
      <c r="C830" s="6"/>
      <c r="D830" s="6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8"/>
      <c r="BT830" s="8"/>
      <c r="BU830" s="8"/>
      <c r="BV830" s="8"/>
      <c r="BW830" s="8"/>
      <c r="BX830" s="8"/>
    </row>
    <row r="831" spans="2:76">
      <c r="B831" s="6"/>
      <c r="C831" s="6"/>
      <c r="D831" s="6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8"/>
      <c r="BT831" s="8"/>
      <c r="BU831" s="8"/>
      <c r="BV831" s="8"/>
      <c r="BW831" s="8"/>
      <c r="BX831" s="8"/>
    </row>
    <row r="832" spans="2:76">
      <c r="B832" s="6"/>
      <c r="C832" s="6"/>
      <c r="D832" s="6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8"/>
      <c r="BT832" s="8"/>
      <c r="BU832" s="8"/>
      <c r="BV832" s="8"/>
      <c r="BW832" s="8"/>
      <c r="BX832" s="8"/>
    </row>
    <row r="833" spans="2:76">
      <c r="B833" s="6"/>
      <c r="C833" s="6"/>
      <c r="D833" s="6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8"/>
      <c r="BT833" s="8"/>
      <c r="BU833" s="8"/>
      <c r="BV833" s="8"/>
      <c r="BW833" s="8"/>
      <c r="BX833" s="8"/>
    </row>
    <row r="834" spans="2:76">
      <c r="B834" s="6"/>
      <c r="C834" s="6"/>
      <c r="D834" s="6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  <c r="BX834" s="8"/>
    </row>
    <row r="835" spans="2:76">
      <c r="B835" s="6"/>
      <c r="C835" s="6"/>
      <c r="D835" s="6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8"/>
    </row>
    <row r="836" spans="2:76">
      <c r="B836" s="6"/>
      <c r="C836" s="6"/>
      <c r="D836" s="6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8"/>
      <c r="BT836" s="8"/>
      <c r="BU836" s="8"/>
      <c r="BV836" s="8"/>
      <c r="BW836" s="8"/>
      <c r="BX836" s="8"/>
    </row>
    <row r="837" spans="2:76">
      <c r="B837" s="6"/>
      <c r="C837" s="6"/>
      <c r="D837" s="6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8"/>
      <c r="BT837" s="8"/>
      <c r="BU837" s="8"/>
      <c r="BV837" s="8"/>
      <c r="BW837" s="8"/>
      <c r="BX837" s="8"/>
    </row>
    <row r="838" spans="2:76">
      <c r="B838" s="6"/>
      <c r="C838" s="6"/>
      <c r="D838" s="6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8"/>
      <c r="BT838" s="8"/>
      <c r="BU838" s="8"/>
      <c r="BV838" s="8"/>
      <c r="BW838" s="8"/>
      <c r="BX838" s="8"/>
    </row>
    <row r="839" spans="2:76">
      <c r="B839" s="6"/>
      <c r="C839" s="6"/>
      <c r="D839" s="6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8"/>
      <c r="BT839" s="8"/>
      <c r="BU839" s="8"/>
      <c r="BV839" s="8"/>
      <c r="BW839" s="8"/>
      <c r="BX839" s="8"/>
    </row>
    <row r="840" spans="2:76">
      <c r="B840" s="6"/>
      <c r="C840" s="6"/>
      <c r="D840" s="6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8"/>
      <c r="BT840" s="8"/>
      <c r="BU840" s="8"/>
      <c r="BV840" s="8"/>
      <c r="BW840" s="8"/>
      <c r="BX840" s="8"/>
    </row>
    <row r="841" spans="2:76">
      <c r="B841" s="6"/>
      <c r="C841" s="6"/>
      <c r="D841" s="6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8"/>
      <c r="BT841" s="8"/>
      <c r="BU841" s="8"/>
      <c r="BV841" s="8"/>
      <c r="BW841" s="8"/>
      <c r="BX841" s="8"/>
    </row>
    <row r="842" spans="2:76">
      <c r="B842" s="6"/>
      <c r="C842" s="6"/>
      <c r="D842" s="6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8"/>
      <c r="BT842" s="8"/>
      <c r="BU842" s="8"/>
      <c r="BV842" s="8"/>
      <c r="BW842" s="8"/>
      <c r="BX842" s="8"/>
    </row>
    <row r="843" spans="2:76">
      <c r="B843" s="6"/>
      <c r="C843" s="6"/>
      <c r="D843" s="6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8"/>
      <c r="BT843" s="8"/>
      <c r="BU843" s="8"/>
      <c r="BV843" s="8"/>
      <c r="BW843" s="8"/>
      <c r="BX843" s="8"/>
    </row>
    <row r="844" spans="2:76">
      <c r="B844" s="6"/>
      <c r="C844" s="6"/>
      <c r="D844" s="6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8"/>
      <c r="BT844" s="8"/>
      <c r="BU844" s="8"/>
      <c r="BV844" s="8"/>
      <c r="BW844" s="8"/>
      <c r="BX844" s="8"/>
    </row>
    <row r="845" spans="2:76">
      <c r="B845" s="6"/>
      <c r="C845" s="6"/>
      <c r="D845" s="6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8"/>
      <c r="BT845" s="8"/>
      <c r="BU845" s="8"/>
      <c r="BV845" s="8"/>
      <c r="BW845" s="8"/>
      <c r="BX845" s="8"/>
    </row>
    <row r="846" spans="2:76">
      <c r="B846" s="6"/>
      <c r="C846" s="6"/>
      <c r="D846" s="6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8"/>
      <c r="BT846" s="8"/>
      <c r="BU846" s="8"/>
      <c r="BV846" s="8"/>
      <c r="BW846" s="8"/>
      <c r="BX846" s="8"/>
    </row>
    <row r="847" spans="2:76">
      <c r="B847" s="6"/>
      <c r="C847" s="6"/>
      <c r="D847" s="6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8"/>
      <c r="BT847" s="8"/>
      <c r="BU847" s="8"/>
      <c r="BV847" s="8"/>
      <c r="BW847" s="8"/>
      <c r="BX847" s="8"/>
    </row>
    <row r="848" spans="2:76">
      <c r="B848" s="6"/>
      <c r="C848" s="6"/>
      <c r="D848" s="6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  <c r="BU848" s="8"/>
      <c r="BV848" s="8"/>
      <c r="BW848" s="8"/>
      <c r="BX848" s="8"/>
    </row>
    <row r="849" spans="2:76">
      <c r="B849" s="6"/>
      <c r="C849" s="6"/>
      <c r="D849" s="6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  <c r="BU849" s="8"/>
      <c r="BV849" s="8"/>
      <c r="BW849" s="8"/>
      <c r="BX849" s="8"/>
    </row>
    <row r="850" spans="2:76">
      <c r="B850" s="6"/>
      <c r="C850" s="6"/>
      <c r="D850" s="6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U850" s="8"/>
      <c r="BV850" s="8"/>
      <c r="BW850" s="8"/>
      <c r="BX850" s="8"/>
    </row>
    <row r="851" spans="2:76"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8"/>
      <c r="BT851" s="8"/>
      <c r="BU851" s="8"/>
      <c r="BV851" s="8"/>
      <c r="BW851" s="8"/>
      <c r="BX851" s="8"/>
    </row>
    <row r="852" spans="2:76"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8"/>
      <c r="BT852" s="8"/>
      <c r="BU852" s="8"/>
      <c r="BV852" s="8"/>
      <c r="BW852" s="8"/>
      <c r="BX852" s="8"/>
    </row>
    <row r="853" spans="2:76"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  <c r="BX853" s="8"/>
    </row>
    <row r="854" spans="2:76"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  <c r="BX854" s="8"/>
    </row>
    <row r="855" spans="2:76"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8"/>
      <c r="BT855" s="8"/>
      <c r="BU855" s="8"/>
      <c r="BV855" s="8"/>
      <c r="BW855" s="8"/>
      <c r="BX855" s="8"/>
    </row>
    <row r="856" spans="2:76"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8"/>
      <c r="BT856" s="8"/>
      <c r="BU856" s="8"/>
      <c r="BV856" s="8"/>
      <c r="BW856" s="8"/>
      <c r="BX856" s="8"/>
    </row>
    <row r="857" spans="2:76"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8"/>
      <c r="BT857" s="8"/>
      <c r="BU857" s="8"/>
      <c r="BV857" s="8"/>
      <c r="BW857" s="8"/>
      <c r="BX857" s="8"/>
    </row>
    <row r="858" spans="2:76"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8"/>
      <c r="BT858" s="8"/>
      <c r="BU858" s="8"/>
      <c r="BV858" s="8"/>
      <c r="BW858" s="8"/>
      <c r="BX858" s="8"/>
    </row>
    <row r="859" spans="2:76"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8"/>
      <c r="BT859" s="8"/>
      <c r="BU859" s="8"/>
      <c r="BV859" s="8"/>
      <c r="BW859" s="8"/>
      <c r="BX859" s="8"/>
    </row>
    <row r="860" spans="2:76"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  <c r="BX860" s="8"/>
    </row>
    <row r="861" spans="2:76"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  <c r="BX861" s="8"/>
    </row>
    <row r="862" spans="2:76"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8"/>
      <c r="BT862" s="8"/>
      <c r="BU862" s="8"/>
      <c r="BV862" s="8"/>
      <c r="BW862" s="8"/>
      <c r="BX862" s="8"/>
    </row>
    <row r="863" spans="2:76"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8"/>
      <c r="BT863" s="8"/>
      <c r="BU863" s="8"/>
      <c r="BV863" s="8"/>
      <c r="BW863" s="8"/>
      <c r="BX863" s="8"/>
    </row>
    <row r="864" spans="2:76"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8"/>
      <c r="BT864" s="8"/>
      <c r="BU864" s="8"/>
      <c r="BV864" s="8"/>
      <c r="BW864" s="8"/>
      <c r="BX864" s="8"/>
    </row>
    <row r="865" spans="5:76"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  <c r="BX865" s="8"/>
    </row>
    <row r="866" spans="5:76"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  <c r="BX866" s="8"/>
    </row>
    <row r="867" spans="5:76"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8"/>
      <c r="BT867" s="8"/>
      <c r="BU867" s="8"/>
      <c r="BV867" s="8"/>
      <c r="BW867" s="8"/>
      <c r="BX867" s="8"/>
    </row>
    <row r="868" spans="5:76"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8"/>
      <c r="BT868" s="8"/>
      <c r="BU868" s="8"/>
      <c r="BV868" s="8"/>
      <c r="BW868" s="8"/>
      <c r="BX868" s="8"/>
    </row>
    <row r="869" spans="5:76"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8"/>
      <c r="BT869" s="8"/>
      <c r="BU869" s="8"/>
      <c r="BV869" s="8"/>
      <c r="BW869" s="8"/>
      <c r="BX869" s="8"/>
    </row>
    <row r="870" spans="5:76"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8"/>
      <c r="BT870" s="8"/>
      <c r="BU870" s="8"/>
      <c r="BV870" s="8"/>
      <c r="BW870" s="8"/>
      <c r="BX870" s="8"/>
    </row>
    <row r="871" spans="5:76"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8"/>
      <c r="BT871" s="8"/>
      <c r="BU871" s="8"/>
      <c r="BV871" s="8"/>
      <c r="BW871" s="8"/>
      <c r="BX871" s="8"/>
    </row>
    <row r="872" spans="5:76"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8"/>
      <c r="BT872" s="8"/>
      <c r="BU872" s="8"/>
      <c r="BV872" s="8"/>
      <c r="BW872" s="8"/>
      <c r="BX872" s="8"/>
    </row>
    <row r="873" spans="5:76"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8"/>
    </row>
    <row r="874" spans="5:76"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  <c r="BX874" s="8"/>
    </row>
    <row r="875" spans="5:76"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8"/>
      <c r="BT875" s="8"/>
      <c r="BU875" s="8"/>
      <c r="BV875" s="8"/>
      <c r="BW875" s="8"/>
      <c r="BX875" s="8"/>
    </row>
    <row r="876" spans="5:76"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8"/>
      <c r="BT876" s="8"/>
      <c r="BU876" s="8"/>
      <c r="BV876" s="8"/>
      <c r="BW876" s="8"/>
      <c r="BX876" s="8"/>
    </row>
    <row r="877" spans="5:76"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  <c r="BX877" s="8"/>
    </row>
    <row r="878" spans="5:76"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  <c r="BX878" s="8"/>
    </row>
    <row r="879" spans="5:76"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8"/>
      <c r="BS879" s="8"/>
      <c r="BT879" s="8"/>
      <c r="BU879" s="8"/>
      <c r="BV879" s="8"/>
      <c r="BW879" s="8"/>
      <c r="BX879" s="8"/>
    </row>
    <row r="880" spans="5:76"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8"/>
      <c r="BS880" s="8"/>
      <c r="BT880" s="8"/>
      <c r="BU880" s="8"/>
      <c r="BV880" s="8"/>
      <c r="BW880" s="8"/>
      <c r="BX880" s="8"/>
    </row>
    <row r="881" spans="3:76"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8"/>
      <c r="BR881" s="8"/>
      <c r="BS881" s="8"/>
      <c r="BT881" s="8"/>
      <c r="BU881" s="8"/>
      <c r="BV881" s="8"/>
      <c r="BW881" s="8"/>
      <c r="BX881" s="8"/>
    </row>
    <row r="882" spans="3:76"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8"/>
      <c r="BR882" s="8"/>
      <c r="BS882" s="8"/>
      <c r="BT882" s="8"/>
      <c r="BU882" s="8"/>
      <c r="BV882" s="8"/>
      <c r="BW882" s="8"/>
      <c r="BX882" s="8"/>
    </row>
    <row r="883" spans="3:76"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8"/>
      <c r="BR883" s="8"/>
      <c r="BS883" s="8"/>
      <c r="BT883" s="8"/>
      <c r="BU883" s="8"/>
      <c r="BV883" s="8"/>
      <c r="BW883" s="8"/>
      <c r="BX883" s="8"/>
    </row>
    <row r="884" spans="3:76"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8"/>
      <c r="BR884" s="8"/>
      <c r="BS884" s="8"/>
      <c r="BT884" s="8"/>
      <c r="BU884" s="8"/>
      <c r="BV884" s="8"/>
      <c r="BW884" s="8"/>
      <c r="BX884" s="8"/>
    </row>
    <row r="885" spans="3:76"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8"/>
      <c r="BR885" s="8"/>
      <c r="BS885" s="8"/>
      <c r="BT885" s="8"/>
      <c r="BU885" s="8"/>
      <c r="BV885" s="8"/>
      <c r="BW885" s="8"/>
      <c r="BX885" s="8"/>
    </row>
    <row r="886" spans="3:76"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8"/>
      <c r="BR886" s="8"/>
      <c r="BS886" s="8"/>
      <c r="BT886" s="8"/>
      <c r="BU886" s="8"/>
      <c r="BV886" s="8"/>
      <c r="BW886" s="8"/>
      <c r="BX886" s="8"/>
    </row>
    <row r="887" spans="3:76"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8"/>
      <c r="BR887" s="8"/>
      <c r="BS887" s="8"/>
      <c r="BT887" s="8"/>
      <c r="BU887" s="8"/>
      <c r="BV887" s="8"/>
      <c r="BW887" s="8"/>
      <c r="BX887" s="8"/>
    </row>
    <row r="888" spans="3:76"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8"/>
      <c r="BR888" s="8"/>
      <c r="BS888" s="8"/>
      <c r="BT888" s="8"/>
      <c r="BU888" s="8"/>
      <c r="BV888" s="8"/>
      <c r="BW888" s="8"/>
      <c r="BX888" s="8"/>
    </row>
    <row r="889" spans="3:76"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8"/>
      <c r="BS889" s="8"/>
      <c r="BT889" s="8"/>
      <c r="BU889" s="8"/>
      <c r="BV889" s="8"/>
      <c r="BW889" s="8"/>
      <c r="BX889" s="8"/>
    </row>
    <row r="890" spans="3:76"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8"/>
      <c r="BS890" s="8"/>
      <c r="BT890" s="8"/>
      <c r="BU890" s="8"/>
      <c r="BV890" s="8"/>
      <c r="BW890" s="8"/>
      <c r="BX890" s="8"/>
    </row>
    <row r="891" spans="3:76"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8"/>
      <c r="BQ891" s="8"/>
      <c r="BR891" s="8"/>
      <c r="BS891" s="8"/>
      <c r="BT891" s="8"/>
      <c r="BU891" s="8"/>
      <c r="BV891" s="8"/>
      <c r="BW891" s="8"/>
      <c r="BX891" s="8"/>
    </row>
    <row r="892" spans="3:76"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8"/>
      <c r="BQ892" s="8"/>
      <c r="BR892" s="8"/>
      <c r="BS892" s="8"/>
      <c r="BT892" s="8"/>
      <c r="BU892" s="8"/>
      <c r="BV892" s="8"/>
      <c r="BW892" s="8"/>
      <c r="BX892" s="8"/>
    </row>
    <row r="893" spans="3:76"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8"/>
      <c r="BQ893" s="8"/>
      <c r="BR893" s="8"/>
      <c r="BS893" s="8"/>
      <c r="BT893" s="8"/>
      <c r="BU893" s="8"/>
      <c r="BV893" s="8"/>
      <c r="BW893" s="8"/>
      <c r="BX893" s="8"/>
    </row>
    <row r="894" spans="3:76"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8"/>
      <c r="BQ894" s="8"/>
      <c r="BR894" s="8"/>
      <c r="BS894" s="8"/>
      <c r="BT894" s="8"/>
      <c r="BU894" s="8"/>
      <c r="BV894" s="8"/>
      <c r="BW894" s="8"/>
      <c r="BX894" s="8"/>
    </row>
    <row r="895" spans="3:76"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8"/>
      <c r="BQ895" s="8"/>
      <c r="BR895" s="8"/>
      <c r="BS895" s="8"/>
      <c r="BT895" s="8"/>
      <c r="BU895" s="8"/>
      <c r="BV895" s="8"/>
      <c r="BW895" s="8"/>
      <c r="BX895" s="8"/>
    </row>
    <row r="896" spans="3:76">
      <c r="C896" s="6"/>
      <c r="D896" s="6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8"/>
      <c r="BQ896" s="8"/>
      <c r="BR896" s="8"/>
      <c r="BS896" s="8"/>
      <c r="BT896" s="8"/>
      <c r="BU896" s="8"/>
      <c r="BV896" s="8"/>
      <c r="BW896" s="8"/>
      <c r="BX896" s="8"/>
    </row>
    <row r="897" spans="3:76">
      <c r="C897" s="6"/>
      <c r="D897" s="6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8"/>
      <c r="BQ897" s="8"/>
      <c r="BR897" s="8"/>
      <c r="BS897" s="8"/>
      <c r="BT897" s="8"/>
      <c r="BU897" s="8"/>
      <c r="BV897" s="8"/>
      <c r="BW897" s="8"/>
      <c r="BX897" s="8"/>
    </row>
    <row r="898" spans="3:76">
      <c r="C898" s="6"/>
      <c r="D898" s="6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8"/>
      <c r="BQ898" s="8"/>
      <c r="BR898" s="8"/>
      <c r="BS898" s="8"/>
      <c r="BT898" s="8"/>
      <c r="BU898" s="8"/>
      <c r="BV898" s="8"/>
      <c r="BW898" s="8"/>
      <c r="BX898" s="8"/>
    </row>
    <row r="899" spans="3:76">
      <c r="C899" s="6"/>
      <c r="D899" s="6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8"/>
      <c r="BQ899" s="8"/>
      <c r="BR899" s="8"/>
      <c r="BS899" s="8"/>
      <c r="BT899" s="8"/>
      <c r="BU899" s="8"/>
      <c r="BV899" s="8"/>
      <c r="BW899" s="8"/>
      <c r="BX899" s="8"/>
    </row>
    <row r="900" spans="3:76">
      <c r="C900" s="6"/>
      <c r="D900" s="6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8"/>
      <c r="BR900" s="8"/>
      <c r="BS900" s="8"/>
      <c r="BT900" s="8"/>
      <c r="BU900" s="8"/>
      <c r="BV900" s="8"/>
      <c r="BW900" s="8"/>
      <c r="BX900" s="8"/>
    </row>
    <row r="901" spans="3:76">
      <c r="C901" s="6"/>
      <c r="D901" s="6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8"/>
      <c r="BR901" s="8"/>
      <c r="BS901" s="8"/>
      <c r="BT901" s="8"/>
      <c r="BU901" s="8"/>
      <c r="BV901" s="8"/>
      <c r="BW901" s="8"/>
      <c r="BX901" s="8"/>
    </row>
    <row r="902" spans="3:76">
      <c r="C902" s="6"/>
      <c r="D902" s="6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8"/>
      <c r="BQ902" s="8"/>
      <c r="BR902" s="8"/>
      <c r="BS902" s="8"/>
      <c r="BT902" s="8"/>
      <c r="BU902" s="8"/>
      <c r="BV902" s="8"/>
      <c r="BW902" s="8"/>
      <c r="BX902" s="8"/>
    </row>
    <row r="903" spans="3:76">
      <c r="C903" s="6"/>
      <c r="D903" s="6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8"/>
      <c r="BS903" s="8"/>
      <c r="BT903" s="8"/>
      <c r="BU903" s="8"/>
      <c r="BV903" s="8"/>
      <c r="BW903" s="8"/>
      <c r="BX903" s="8"/>
    </row>
    <row r="904" spans="3:76">
      <c r="C904" s="6"/>
      <c r="D904" s="6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8"/>
      <c r="BT904" s="8"/>
      <c r="BU904" s="8"/>
      <c r="BV904" s="8"/>
      <c r="BW904" s="8"/>
      <c r="BX904" s="8"/>
    </row>
    <row r="905" spans="3:76">
      <c r="C905" s="6"/>
      <c r="D905" s="6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8"/>
      <c r="BQ905" s="8"/>
      <c r="BR905" s="8"/>
      <c r="BS905" s="8"/>
      <c r="BT905" s="8"/>
      <c r="BU905" s="8"/>
      <c r="BV905" s="8"/>
      <c r="BW905" s="8"/>
      <c r="BX905" s="8"/>
    </row>
    <row r="906" spans="3:76">
      <c r="C906" s="6"/>
      <c r="D906" s="6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8"/>
      <c r="BT906" s="8"/>
      <c r="BU906" s="8"/>
      <c r="BV906" s="8"/>
      <c r="BW906" s="8"/>
      <c r="BX906" s="8"/>
    </row>
    <row r="907" spans="3:76">
      <c r="C907" s="6"/>
      <c r="D907" s="6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8"/>
      <c r="BS907" s="8"/>
      <c r="BT907" s="8"/>
      <c r="BU907" s="8"/>
      <c r="BV907" s="8"/>
      <c r="BW907" s="8"/>
      <c r="BX907" s="8"/>
    </row>
    <row r="908" spans="3:76">
      <c r="C908" s="6"/>
      <c r="D908" s="6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8"/>
      <c r="BR908" s="8"/>
      <c r="BS908" s="8"/>
      <c r="BT908" s="8"/>
      <c r="BU908" s="8"/>
      <c r="BV908" s="8"/>
      <c r="BW908" s="8"/>
      <c r="BX908" s="8"/>
    </row>
    <row r="909" spans="3:76">
      <c r="C909" s="6"/>
      <c r="D909" s="6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8"/>
      <c r="BR909" s="8"/>
      <c r="BS909" s="8"/>
      <c r="BT909" s="8"/>
      <c r="BU909" s="8"/>
      <c r="BV909" s="8"/>
      <c r="BW909" s="8"/>
      <c r="BX909" s="8"/>
    </row>
    <row r="910" spans="3:76">
      <c r="C910" s="6"/>
      <c r="D910" s="6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8"/>
      <c r="BQ910" s="8"/>
      <c r="BR910" s="8"/>
      <c r="BS910" s="8"/>
      <c r="BT910" s="8"/>
      <c r="BU910" s="8"/>
      <c r="BV910" s="8"/>
      <c r="BW910" s="8"/>
      <c r="BX910" s="8"/>
    </row>
    <row r="911" spans="3:76">
      <c r="C911" s="6"/>
      <c r="D911" s="6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  <c r="BP911" s="8"/>
      <c r="BQ911" s="8"/>
      <c r="BR911" s="8"/>
      <c r="BS911" s="8"/>
      <c r="BT911" s="8"/>
      <c r="BU911" s="8"/>
      <c r="BV911" s="8"/>
      <c r="BW911" s="8"/>
      <c r="BX911" s="8"/>
    </row>
    <row r="912" spans="3:76">
      <c r="C912" s="6"/>
      <c r="D912" s="6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8"/>
      <c r="BR912" s="8"/>
      <c r="BS912" s="8"/>
      <c r="BT912" s="8"/>
      <c r="BU912" s="8"/>
      <c r="BV912" s="8"/>
      <c r="BW912" s="8"/>
      <c r="BX912" s="8"/>
    </row>
    <row r="913" spans="3:76">
      <c r="C913" s="6"/>
      <c r="D913" s="6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8"/>
      <c r="BR913" s="8"/>
      <c r="BS913" s="8"/>
      <c r="BT913" s="8"/>
      <c r="BU913" s="8"/>
      <c r="BV913" s="8"/>
      <c r="BW913" s="8"/>
      <c r="BX913" s="8"/>
    </row>
    <row r="914" spans="3:76">
      <c r="C914" s="6"/>
      <c r="D914" s="6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8"/>
      <c r="BR914" s="8"/>
      <c r="BS914" s="8"/>
      <c r="BT914" s="8"/>
      <c r="BU914" s="8"/>
      <c r="BV914" s="8"/>
      <c r="BW914" s="8"/>
      <c r="BX914" s="8"/>
    </row>
    <row r="915" spans="3:76">
      <c r="C915" s="6"/>
      <c r="D915" s="6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8"/>
      <c r="BR915" s="8"/>
      <c r="BS915" s="8"/>
      <c r="BT915" s="8"/>
      <c r="BU915" s="8"/>
      <c r="BV915" s="8"/>
      <c r="BW915" s="8"/>
      <c r="BX915" s="8"/>
    </row>
    <row r="916" spans="3:76"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8"/>
      <c r="BS916" s="8"/>
      <c r="BT916" s="8"/>
      <c r="BU916" s="8"/>
      <c r="BV916" s="8"/>
      <c r="BW916" s="8"/>
      <c r="BX916" s="8"/>
    </row>
    <row r="917" spans="3:76"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  <c r="BP917" s="8"/>
      <c r="BQ917" s="8"/>
      <c r="BR917" s="8"/>
      <c r="BS917" s="8"/>
      <c r="BT917" s="8"/>
      <c r="BU917" s="8"/>
      <c r="BV917" s="8"/>
      <c r="BW917" s="8"/>
      <c r="BX917" s="8"/>
    </row>
    <row r="918" spans="3:76"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  <c r="BP918" s="8"/>
      <c r="BQ918" s="8"/>
      <c r="BR918" s="8"/>
      <c r="BS918" s="8"/>
      <c r="BT918" s="8"/>
      <c r="BU918" s="8"/>
      <c r="BV918" s="8"/>
      <c r="BW918" s="8"/>
      <c r="BX918" s="8"/>
    </row>
    <row r="919" spans="3:76"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  <c r="BP919" s="8"/>
      <c r="BQ919" s="8"/>
      <c r="BR919" s="8"/>
      <c r="BS919" s="8"/>
      <c r="BT919" s="8"/>
      <c r="BU919" s="8"/>
      <c r="BV919" s="8"/>
      <c r="BW919" s="8"/>
      <c r="BX919" s="8"/>
    </row>
    <row r="920" spans="3:76"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  <c r="BP920" s="8"/>
      <c r="BQ920" s="8"/>
      <c r="BR920" s="8"/>
      <c r="BS920" s="8"/>
      <c r="BT920" s="8"/>
      <c r="BU920" s="8"/>
      <c r="BV920" s="8"/>
      <c r="BW920" s="8"/>
      <c r="BX920" s="8"/>
    </row>
    <row r="921" spans="3:76"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8"/>
      <c r="BR921" s="8"/>
      <c r="BS921" s="8"/>
      <c r="BT921" s="8"/>
      <c r="BU921" s="8"/>
      <c r="BV921" s="8"/>
      <c r="BW921" s="8"/>
      <c r="BX921" s="8"/>
    </row>
    <row r="922" spans="3:76"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  <c r="BP922" s="8"/>
      <c r="BQ922" s="8"/>
      <c r="BR922" s="8"/>
      <c r="BS922" s="8"/>
      <c r="BT922" s="8"/>
      <c r="BU922" s="8"/>
      <c r="BV922" s="8"/>
      <c r="BW922" s="8"/>
      <c r="BX922" s="8"/>
    </row>
    <row r="923" spans="3:76"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8"/>
      <c r="BT923" s="8"/>
      <c r="BU923" s="8"/>
      <c r="BV923" s="8"/>
      <c r="BW923" s="8"/>
      <c r="BX923" s="8"/>
    </row>
    <row r="924" spans="3:76"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8"/>
      <c r="BT924" s="8"/>
      <c r="BU924" s="8"/>
      <c r="BV924" s="8"/>
      <c r="BW924" s="8"/>
      <c r="BX924" s="8"/>
    </row>
    <row r="925" spans="3:76"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  <c r="BK925" s="8"/>
      <c r="BL925" s="8"/>
      <c r="BM925" s="8"/>
      <c r="BN925" s="8"/>
      <c r="BO925" s="8"/>
      <c r="BP925" s="8"/>
      <c r="BQ925" s="8"/>
      <c r="BR925" s="8"/>
      <c r="BS925" s="8"/>
      <c r="BT925" s="8"/>
      <c r="BU925" s="8"/>
      <c r="BV925" s="8"/>
      <c r="BW925" s="8"/>
      <c r="BX925" s="8"/>
    </row>
    <row r="926" spans="3:76"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  <c r="BP926" s="8"/>
      <c r="BQ926" s="8"/>
      <c r="BR926" s="8"/>
      <c r="BS926" s="8"/>
      <c r="BT926" s="8"/>
      <c r="BU926" s="8"/>
      <c r="BV926" s="8"/>
      <c r="BW926" s="8"/>
      <c r="BX926" s="8"/>
    </row>
    <row r="927" spans="3:76"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  <c r="BP927" s="8"/>
      <c r="BQ927" s="8"/>
      <c r="BR927" s="8"/>
      <c r="BS927" s="8"/>
      <c r="BT927" s="8"/>
      <c r="BU927" s="8"/>
      <c r="BV927" s="8"/>
      <c r="BW927" s="8"/>
      <c r="BX927" s="8"/>
    </row>
    <row r="928" spans="3:76"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  <c r="BK928" s="8"/>
      <c r="BL928" s="8"/>
      <c r="BM928" s="8"/>
      <c r="BN928" s="8"/>
      <c r="BO928" s="8"/>
      <c r="BP928" s="8"/>
      <c r="BQ928" s="8"/>
      <c r="BR928" s="8"/>
      <c r="BS928" s="8"/>
      <c r="BT928" s="8"/>
      <c r="BU928" s="8"/>
      <c r="BV928" s="8"/>
      <c r="BW928" s="8"/>
      <c r="BX928" s="8"/>
    </row>
    <row r="929" spans="5:76"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BJ929" s="8"/>
      <c r="BK929" s="8"/>
      <c r="BL929" s="8"/>
      <c r="BM929" s="8"/>
      <c r="BN929" s="8"/>
      <c r="BO929" s="8"/>
      <c r="BP929" s="8"/>
      <c r="BQ929" s="8"/>
      <c r="BR929" s="8"/>
      <c r="BS929" s="8"/>
      <c r="BT929" s="8"/>
      <c r="BU929" s="8"/>
      <c r="BV929" s="8"/>
      <c r="BW929" s="8"/>
      <c r="BX929" s="8"/>
    </row>
    <row r="930" spans="5:76"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BJ930" s="8"/>
      <c r="BK930" s="8"/>
      <c r="BL930" s="8"/>
      <c r="BM930" s="8"/>
      <c r="BN930" s="8"/>
      <c r="BO930" s="8"/>
      <c r="BP930" s="8"/>
      <c r="BQ930" s="8"/>
      <c r="BR930" s="8"/>
      <c r="BS930" s="8"/>
      <c r="BT930" s="8"/>
      <c r="BU930" s="8"/>
      <c r="BV930" s="8"/>
      <c r="BW930" s="8"/>
      <c r="BX930" s="8"/>
    </row>
    <row r="931" spans="5:76"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  <c r="BK931" s="8"/>
      <c r="BL931" s="8"/>
      <c r="BM931" s="8"/>
      <c r="BN931" s="8"/>
      <c r="BO931" s="8"/>
      <c r="BP931" s="8"/>
      <c r="BQ931" s="8"/>
      <c r="BR931" s="8"/>
      <c r="BS931" s="8"/>
      <c r="BT931" s="8"/>
      <c r="BU931" s="8"/>
      <c r="BV931" s="8"/>
      <c r="BW931" s="8"/>
      <c r="BX931" s="8"/>
    </row>
    <row r="932" spans="5:76"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  <c r="BK932" s="8"/>
      <c r="BL932" s="8"/>
      <c r="BM932" s="8"/>
      <c r="BN932" s="8"/>
      <c r="BO932" s="8"/>
      <c r="BP932" s="8"/>
      <c r="BQ932" s="8"/>
      <c r="BR932" s="8"/>
      <c r="BS932" s="8"/>
      <c r="BT932" s="8"/>
      <c r="BU932" s="8"/>
      <c r="BV932" s="8"/>
      <c r="BW932" s="8"/>
      <c r="BX932" s="8"/>
    </row>
    <row r="933" spans="5:76"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  <c r="BK933" s="8"/>
      <c r="BL933" s="8"/>
      <c r="BM933" s="8"/>
      <c r="BN933" s="8"/>
      <c r="BO933" s="8"/>
      <c r="BP933" s="8"/>
      <c r="BQ933" s="8"/>
      <c r="BR933" s="8"/>
      <c r="BS933" s="8"/>
      <c r="BT933" s="8"/>
      <c r="BU933" s="8"/>
      <c r="BV933" s="8"/>
      <c r="BW933" s="8"/>
      <c r="BX933" s="8"/>
    </row>
    <row r="934" spans="5:76"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  <c r="BK934" s="8"/>
      <c r="BL934" s="8"/>
      <c r="BM934" s="8"/>
      <c r="BN934" s="8"/>
      <c r="BO934" s="8"/>
      <c r="BP934" s="8"/>
      <c r="BQ934" s="8"/>
      <c r="BR934" s="8"/>
      <c r="BS934" s="8"/>
      <c r="BT934" s="8"/>
      <c r="BU934" s="8"/>
      <c r="BV934" s="8"/>
      <c r="BW934" s="8"/>
      <c r="BX934" s="8"/>
    </row>
    <row r="935" spans="5:76"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8"/>
      <c r="BS935" s="8"/>
      <c r="BT935" s="8"/>
      <c r="BU935" s="8"/>
      <c r="BV935" s="8"/>
      <c r="BW935" s="8"/>
      <c r="BX935" s="8"/>
    </row>
    <row r="936" spans="5:76"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8"/>
      <c r="BT936" s="8"/>
      <c r="BU936" s="8"/>
      <c r="BV936" s="8"/>
      <c r="BW936" s="8"/>
      <c r="BX936" s="8"/>
    </row>
    <row r="937" spans="5:76"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8"/>
      <c r="BS937" s="8"/>
      <c r="BT937" s="8"/>
      <c r="BU937" s="8"/>
      <c r="BV937" s="8"/>
      <c r="BW937" s="8"/>
      <c r="BX937" s="8"/>
    </row>
    <row r="938" spans="5:76"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8"/>
      <c r="BS938" s="8"/>
      <c r="BT938" s="8"/>
      <c r="BU938" s="8"/>
      <c r="BV938" s="8"/>
      <c r="BW938" s="8"/>
      <c r="BX938" s="8"/>
    </row>
    <row r="939" spans="5:76"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BJ939" s="8"/>
      <c r="BK939" s="8"/>
      <c r="BL939" s="8"/>
      <c r="BM939" s="8"/>
      <c r="BN939" s="8"/>
      <c r="BO939" s="8"/>
      <c r="BP939" s="8"/>
      <c r="BQ939" s="8"/>
      <c r="BR939" s="8"/>
      <c r="BS939" s="8"/>
      <c r="BT939" s="8"/>
      <c r="BU939" s="8"/>
      <c r="BV939" s="8"/>
      <c r="BW939" s="8"/>
      <c r="BX939" s="8"/>
    </row>
    <row r="940" spans="5:76"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BJ940" s="8"/>
      <c r="BK940" s="8"/>
      <c r="BL940" s="8"/>
      <c r="BM940" s="8"/>
      <c r="BN940" s="8"/>
      <c r="BO940" s="8"/>
      <c r="BP940" s="8"/>
      <c r="BQ940" s="8"/>
      <c r="BR940" s="8"/>
      <c r="BS940" s="8"/>
      <c r="BT940" s="8"/>
      <c r="BU940" s="8"/>
      <c r="BV940" s="8"/>
      <c r="BW940" s="8"/>
      <c r="BX940" s="8"/>
    </row>
    <row r="941" spans="5:76"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BJ941" s="8"/>
      <c r="BK941" s="8"/>
      <c r="BL941" s="8"/>
      <c r="BM941" s="8"/>
      <c r="BN941" s="8"/>
      <c r="BO941" s="8"/>
      <c r="BP941" s="8"/>
      <c r="BQ941" s="8"/>
      <c r="BR941" s="8"/>
      <c r="BS941" s="8"/>
      <c r="BT941" s="8"/>
      <c r="BU941" s="8"/>
      <c r="BV941" s="8"/>
      <c r="BW941" s="8"/>
      <c r="BX941" s="8"/>
    </row>
    <row r="942" spans="5:76"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BJ942" s="8"/>
      <c r="BK942" s="8"/>
      <c r="BL942" s="8"/>
      <c r="BM942" s="8"/>
      <c r="BN942" s="8"/>
      <c r="BO942" s="8"/>
      <c r="BP942" s="8"/>
      <c r="BQ942" s="8"/>
      <c r="BR942" s="8"/>
      <c r="BS942" s="8"/>
      <c r="BT942" s="8"/>
      <c r="BU942" s="8"/>
      <c r="BV942" s="8"/>
      <c r="BW942" s="8"/>
      <c r="BX942" s="8"/>
    </row>
    <row r="943" spans="5:76"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BJ943" s="8"/>
      <c r="BK943" s="8"/>
      <c r="BL943" s="8"/>
      <c r="BM943" s="8"/>
      <c r="BN943" s="8"/>
      <c r="BO943" s="8"/>
      <c r="BP943" s="8"/>
      <c r="BQ943" s="8"/>
      <c r="BR943" s="8"/>
      <c r="BS943" s="8"/>
      <c r="BT943" s="8"/>
      <c r="BU943" s="8"/>
      <c r="BV943" s="8"/>
      <c r="BW943" s="8"/>
      <c r="BX943" s="8"/>
    </row>
    <row r="944" spans="5:76"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BJ944" s="8"/>
      <c r="BK944" s="8"/>
      <c r="BL944" s="8"/>
      <c r="BM944" s="8"/>
      <c r="BN944" s="8"/>
      <c r="BO944" s="8"/>
      <c r="BP944" s="8"/>
      <c r="BQ944" s="8"/>
      <c r="BR944" s="8"/>
      <c r="BS944" s="8"/>
      <c r="BT944" s="8"/>
      <c r="BU944" s="8"/>
      <c r="BV944" s="8"/>
      <c r="BW944" s="8"/>
      <c r="BX944" s="8"/>
    </row>
    <row r="945" spans="5:76"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BJ945" s="8"/>
      <c r="BK945" s="8"/>
      <c r="BL945" s="8"/>
      <c r="BM945" s="8"/>
      <c r="BN945" s="8"/>
      <c r="BO945" s="8"/>
      <c r="BP945" s="8"/>
      <c r="BQ945" s="8"/>
      <c r="BR945" s="8"/>
      <c r="BS945" s="8"/>
      <c r="BT945" s="8"/>
      <c r="BU945" s="8"/>
      <c r="BV945" s="8"/>
      <c r="BW945" s="8"/>
      <c r="BX945" s="8"/>
    </row>
    <row r="946" spans="5:76"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  <c r="BE946" s="8"/>
      <c r="BF946" s="8"/>
      <c r="BG946" s="8"/>
      <c r="BH946" s="8"/>
      <c r="BI946" s="8"/>
      <c r="BJ946" s="8"/>
      <c r="BK946" s="8"/>
      <c r="BL946" s="8"/>
      <c r="BM946" s="8"/>
      <c r="BN946" s="8"/>
      <c r="BO946" s="8"/>
      <c r="BP946" s="8"/>
      <c r="BQ946" s="8"/>
      <c r="BR946" s="8"/>
      <c r="BS946" s="8"/>
      <c r="BT946" s="8"/>
      <c r="BU946" s="8"/>
      <c r="BV946" s="8"/>
      <c r="BW946" s="8"/>
      <c r="BX946" s="8"/>
    </row>
    <row r="947" spans="5:76"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  <c r="BE947" s="8"/>
      <c r="BF947" s="8"/>
      <c r="BG947" s="8"/>
      <c r="BH947" s="8"/>
      <c r="BI947" s="8"/>
      <c r="BJ947" s="8"/>
      <c r="BK947" s="8"/>
      <c r="BL947" s="8"/>
      <c r="BM947" s="8"/>
      <c r="BN947" s="8"/>
      <c r="BO947" s="8"/>
      <c r="BP947" s="8"/>
      <c r="BQ947" s="8"/>
      <c r="BR947" s="8"/>
      <c r="BS947" s="8"/>
      <c r="BT947" s="8"/>
      <c r="BU947" s="8"/>
      <c r="BV947" s="8"/>
      <c r="BW947" s="8"/>
      <c r="BX947" s="8"/>
    </row>
    <row r="948" spans="5:76"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  <c r="BF948" s="8"/>
      <c r="BG948" s="8"/>
      <c r="BH948" s="8"/>
      <c r="BI948" s="8"/>
      <c r="BJ948" s="8"/>
      <c r="BK948" s="8"/>
      <c r="BL948" s="8"/>
      <c r="BM948" s="8"/>
      <c r="BN948" s="8"/>
      <c r="BO948" s="8"/>
      <c r="BP948" s="8"/>
      <c r="BQ948" s="8"/>
      <c r="BR948" s="8"/>
      <c r="BS948" s="8"/>
      <c r="BT948" s="8"/>
      <c r="BU948" s="8"/>
      <c r="BV948" s="8"/>
      <c r="BW948" s="8"/>
      <c r="BX948" s="8"/>
    </row>
    <row r="949" spans="5:76"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  <c r="BE949" s="8"/>
      <c r="BF949" s="8"/>
      <c r="BG949" s="8"/>
      <c r="BH949" s="8"/>
      <c r="BI949" s="8"/>
      <c r="BJ949" s="8"/>
      <c r="BK949" s="8"/>
      <c r="BL949" s="8"/>
      <c r="BM949" s="8"/>
      <c r="BN949" s="8"/>
      <c r="BO949" s="8"/>
      <c r="BP949" s="8"/>
      <c r="BQ949" s="8"/>
      <c r="BR949" s="8"/>
      <c r="BS949" s="8"/>
      <c r="BT949" s="8"/>
      <c r="BU949" s="8"/>
      <c r="BV949" s="8"/>
      <c r="BW949" s="8"/>
      <c r="BX949" s="8"/>
    </row>
    <row r="950" spans="5:76"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BJ950" s="8"/>
      <c r="BK950" s="8"/>
      <c r="BL950" s="8"/>
      <c r="BM950" s="8"/>
      <c r="BN950" s="8"/>
      <c r="BO950" s="8"/>
      <c r="BP950" s="8"/>
      <c r="BQ950" s="8"/>
      <c r="BR950" s="8"/>
      <c r="BS950" s="8"/>
      <c r="BT950" s="8"/>
      <c r="BU950" s="8"/>
      <c r="BV950" s="8"/>
      <c r="BW950" s="8"/>
      <c r="BX950" s="8"/>
    </row>
    <row r="951" spans="5:76"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BJ951" s="8"/>
      <c r="BK951" s="8"/>
      <c r="BL951" s="8"/>
      <c r="BM951" s="8"/>
      <c r="BN951" s="8"/>
      <c r="BO951" s="8"/>
      <c r="BP951" s="8"/>
      <c r="BQ951" s="8"/>
      <c r="BR951" s="8"/>
      <c r="BS951" s="8"/>
      <c r="BT951" s="8"/>
      <c r="BU951" s="8"/>
      <c r="BV951" s="8"/>
      <c r="BW951" s="8"/>
      <c r="BX951" s="8"/>
    </row>
    <row r="952" spans="5:76"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  <c r="BE952" s="8"/>
      <c r="BF952" s="8"/>
      <c r="BG952" s="8"/>
      <c r="BH952" s="8"/>
      <c r="BI952" s="8"/>
      <c r="BJ952" s="8"/>
      <c r="BK952" s="8"/>
      <c r="BL952" s="8"/>
      <c r="BM952" s="8"/>
      <c r="BN952" s="8"/>
      <c r="BO952" s="8"/>
      <c r="BP952" s="8"/>
      <c r="BQ952" s="8"/>
      <c r="BR952" s="8"/>
      <c r="BS952" s="8"/>
      <c r="BT952" s="8"/>
      <c r="BU952" s="8"/>
      <c r="BV952" s="8"/>
      <c r="BW952" s="8"/>
      <c r="BX952" s="8"/>
    </row>
    <row r="953" spans="5:76"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  <c r="BE953" s="8"/>
      <c r="BF953" s="8"/>
      <c r="BG953" s="8"/>
      <c r="BH953" s="8"/>
      <c r="BI953" s="8"/>
      <c r="BJ953" s="8"/>
      <c r="BK953" s="8"/>
      <c r="BL953" s="8"/>
      <c r="BM953" s="8"/>
      <c r="BN953" s="8"/>
      <c r="BO953" s="8"/>
      <c r="BP953" s="8"/>
      <c r="BQ953" s="8"/>
      <c r="BR953" s="8"/>
      <c r="BS953" s="8"/>
      <c r="BT953" s="8"/>
      <c r="BU953" s="8"/>
      <c r="BV953" s="8"/>
      <c r="BW953" s="8"/>
      <c r="BX953" s="8"/>
    </row>
    <row r="954" spans="5:76"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  <c r="BE954" s="8"/>
      <c r="BF954" s="8"/>
      <c r="BG954" s="8"/>
      <c r="BH954" s="8"/>
      <c r="BI954" s="8"/>
      <c r="BJ954" s="8"/>
      <c r="BK954" s="8"/>
      <c r="BL954" s="8"/>
      <c r="BM954" s="8"/>
      <c r="BN954" s="8"/>
      <c r="BO954" s="8"/>
      <c r="BP954" s="8"/>
      <c r="BQ954" s="8"/>
      <c r="BR954" s="8"/>
      <c r="BS954" s="8"/>
      <c r="BT954" s="8"/>
      <c r="BU954" s="8"/>
      <c r="BV954" s="8"/>
      <c r="BW954" s="8"/>
      <c r="BX954" s="8"/>
    </row>
    <row r="955" spans="5:76"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  <c r="BE955" s="8"/>
      <c r="BF955" s="8"/>
      <c r="BG955" s="8"/>
      <c r="BH955" s="8"/>
      <c r="BI955" s="8"/>
      <c r="BJ955" s="8"/>
      <c r="BK955" s="8"/>
      <c r="BL955" s="8"/>
      <c r="BM955" s="8"/>
      <c r="BN955" s="8"/>
      <c r="BO955" s="8"/>
      <c r="BP955" s="8"/>
      <c r="BQ955" s="8"/>
      <c r="BR955" s="8"/>
      <c r="BS955" s="8"/>
      <c r="BT955" s="8"/>
      <c r="BU955" s="8"/>
      <c r="BV955" s="8"/>
      <c r="BW955" s="8"/>
      <c r="BX955" s="8"/>
    </row>
    <row r="956" spans="5:76"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  <c r="BE956" s="8"/>
      <c r="BF956" s="8"/>
      <c r="BG956" s="8"/>
      <c r="BH956" s="8"/>
      <c r="BI956" s="8"/>
      <c r="BJ956" s="8"/>
      <c r="BK956" s="8"/>
      <c r="BL956" s="8"/>
      <c r="BM956" s="8"/>
      <c r="BN956" s="8"/>
      <c r="BO956" s="8"/>
      <c r="BP956" s="8"/>
      <c r="BQ956" s="8"/>
      <c r="BR956" s="8"/>
      <c r="BS956" s="8"/>
      <c r="BT956" s="8"/>
      <c r="BU956" s="8"/>
      <c r="BV956" s="8"/>
      <c r="BW956" s="8"/>
      <c r="BX956" s="8"/>
    </row>
    <row r="957" spans="5:76"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BJ957" s="8"/>
      <c r="BK957" s="8"/>
      <c r="BL957" s="8"/>
      <c r="BM957" s="8"/>
      <c r="BN957" s="8"/>
      <c r="BO957" s="8"/>
      <c r="BP957" s="8"/>
      <c r="BQ957" s="8"/>
      <c r="BR957" s="8"/>
      <c r="BS957" s="8"/>
      <c r="BT957" s="8"/>
      <c r="BU957" s="8"/>
      <c r="BV957" s="8"/>
      <c r="BW957" s="8"/>
      <c r="BX957" s="8"/>
    </row>
    <row r="958" spans="5:76"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  <c r="BG958" s="8"/>
      <c r="BH958" s="8"/>
      <c r="BI958" s="8"/>
      <c r="BJ958" s="8"/>
      <c r="BK958" s="8"/>
      <c r="BL958" s="8"/>
      <c r="BM958" s="8"/>
      <c r="BN958" s="8"/>
      <c r="BO958" s="8"/>
      <c r="BP958" s="8"/>
      <c r="BQ958" s="8"/>
      <c r="BR958" s="8"/>
      <c r="BS958" s="8"/>
      <c r="BT958" s="8"/>
      <c r="BU958" s="8"/>
      <c r="BV958" s="8"/>
      <c r="BW958" s="8"/>
      <c r="BX958" s="8"/>
    </row>
    <row r="959" spans="5:76"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  <c r="BE959" s="8"/>
      <c r="BF959" s="8"/>
      <c r="BG959" s="8"/>
      <c r="BH959" s="8"/>
      <c r="BI959" s="8"/>
      <c r="BJ959" s="8"/>
      <c r="BK959" s="8"/>
      <c r="BL959" s="8"/>
      <c r="BM959" s="8"/>
      <c r="BN959" s="8"/>
      <c r="BO959" s="8"/>
      <c r="BP959" s="8"/>
      <c r="BQ959" s="8"/>
      <c r="BR959" s="8"/>
      <c r="BS959" s="8"/>
      <c r="BT959" s="8"/>
      <c r="BU959" s="8"/>
      <c r="BV959" s="8"/>
      <c r="BW959" s="8"/>
      <c r="BX959" s="8"/>
    </row>
    <row r="960" spans="5:76"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  <c r="BE960" s="8"/>
      <c r="BF960" s="8"/>
      <c r="BG960" s="8"/>
      <c r="BH960" s="8"/>
      <c r="BI960" s="8"/>
      <c r="BJ960" s="8"/>
      <c r="BK960" s="8"/>
      <c r="BL960" s="8"/>
      <c r="BM960" s="8"/>
      <c r="BN960" s="8"/>
      <c r="BO960" s="8"/>
      <c r="BP960" s="8"/>
      <c r="BQ960" s="8"/>
      <c r="BR960" s="8"/>
      <c r="BS960" s="8"/>
      <c r="BT960" s="8"/>
      <c r="BU960" s="8"/>
      <c r="BV960" s="8"/>
      <c r="BW960" s="8"/>
      <c r="BX960" s="8"/>
    </row>
    <row r="961" spans="5:76"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  <c r="BG961" s="8"/>
      <c r="BH961" s="8"/>
      <c r="BI961" s="8"/>
      <c r="BJ961" s="8"/>
      <c r="BK961" s="8"/>
      <c r="BL961" s="8"/>
      <c r="BM961" s="8"/>
      <c r="BN961" s="8"/>
      <c r="BO961" s="8"/>
      <c r="BP961" s="8"/>
      <c r="BQ961" s="8"/>
      <c r="BR961" s="8"/>
      <c r="BS961" s="8"/>
      <c r="BT961" s="8"/>
      <c r="BU961" s="8"/>
      <c r="BV961" s="8"/>
      <c r="BW961" s="8"/>
      <c r="BX961" s="8"/>
    </row>
    <row r="962" spans="5:76"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/>
      <c r="BG962" s="8"/>
      <c r="BH962" s="8"/>
      <c r="BI962" s="8"/>
      <c r="BJ962" s="8"/>
      <c r="BK962" s="8"/>
      <c r="BL962" s="8"/>
      <c r="BM962" s="8"/>
      <c r="BN962" s="8"/>
      <c r="BO962" s="8"/>
      <c r="BP962" s="8"/>
      <c r="BQ962" s="8"/>
      <c r="BR962" s="8"/>
      <c r="BS962" s="8"/>
      <c r="BT962" s="8"/>
      <c r="BU962" s="8"/>
      <c r="BV962" s="8"/>
      <c r="BW962" s="8"/>
      <c r="BX962" s="8"/>
    </row>
    <row r="963" spans="5:76"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  <c r="BE963" s="8"/>
      <c r="BF963" s="8"/>
      <c r="BG963" s="8"/>
      <c r="BH963" s="8"/>
      <c r="BI963" s="8"/>
      <c r="BJ963" s="8"/>
      <c r="BK963" s="8"/>
      <c r="BL963" s="8"/>
      <c r="BM963" s="8"/>
      <c r="BN963" s="8"/>
      <c r="BO963" s="8"/>
      <c r="BP963" s="8"/>
      <c r="BQ963" s="8"/>
      <c r="BR963" s="8"/>
      <c r="BS963" s="8"/>
      <c r="BT963" s="8"/>
      <c r="BU963" s="8"/>
      <c r="BV963" s="8"/>
      <c r="BW963" s="8"/>
      <c r="BX963" s="8"/>
    </row>
    <row r="964" spans="5:76"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  <c r="BE964" s="8"/>
      <c r="BF964" s="8"/>
      <c r="BG964" s="8"/>
      <c r="BH964" s="8"/>
      <c r="BI964" s="8"/>
      <c r="BJ964" s="8"/>
      <c r="BK964" s="8"/>
      <c r="BL964" s="8"/>
      <c r="BM964" s="8"/>
      <c r="BN964" s="8"/>
      <c r="BO964" s="8"/>
      <c r="BP964" s="8"/>
      <c r="BQ964" s="8"/>
      <c r="BR964" s="8"/>
      <c r="BS964" s="8"/>
      <c r="BT964" s="8"/>
      <c r="BU964" s="8"/>
      <c r="BV964" s="8"/>
      <c r="BW964" s="8"/>
      <c r="BX964" s="8"/>
    </row>
    <row r="965" spans="5:76"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  <c r="BE965" s="8"/>
      <c r="BF965" s="8"/>
      <c r="BG965" s="8"/>
      <c r="BH965" s="8"/>
      <c r="BI965" s="8"/>
      <c r="BJ965" s="8"/>
      <c r="BK965" s="8"/>
      <c r="BL965" s="8"/>
      <c r="BM965" s="8"/>
      <c r="BN965" s="8"/>
      <c r="BO965" s="8"/>
      <c r="BP965" s="8"/>
      <c r="BQ965" s="8"/>
      <c r="BR965" s="8"/>
      <c r="BS965" s="8"/>
      <c r="BT965" s="8"/>
      <c r="BU965" s="8"/>
      <c r="BV965" s="8"/>
      <c r="BW965" s="8"/>
      <c r="BX965" s="8"/>
    </row>
    <row r="966" spans="5:76"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  <c r="BE966" s="8"/>
      <c r="BF966" s="8"/>
      <c r="BG966" s="8"/>
      <c r="BH966" s="8"/>
      <c r="BI966" s="8"/>
      <c r="BJ966" s="8"/>
      <c r="BK966" s="8"/>
      <c r="BL966" s="8"/>
      <c r="BM966" s="8"/>
      <c r="BN966" s="8"/>
      <c r="BO966" s="8"/>
      <c r="BP966" s="8"/>
      <c r="BQ966" s="8"/>
      <c r="BR966" s="8"/>
      <c r="BS966" s="8"/>
      <c r="BT966" s="8"/>
      <c r="BU966" s="8"/>
      <c r="BV966" s="8"/>
      <c r="BW966" s="8"/>
      <c r="BX966" s="8"/>
    </row>
    <row r="967" spans="5:76"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  <c r="BE967" s="8"/>
      <c r="BF967" s="8"/>
      <c r="BG967" s="8"/>
      <c r="BH967" s="8"/>
      <c r="BI967" s="8"/>
      <c r="BJ967" s="8"/>
      <c r="BK967" s="8"/>
      <c r="BL967" s="8"/>
      <c r="BM967" s="8"/>
      <c r="BN967" s="8"/>
      <c r="BO967" s="8"/>
      <c r="BP967" s="8"/>
      <c r="BQ967" s="8"/>
      <c r="BR967" s="8"/>
      <c r="BS967" s="8"/>
      <c r="BT967" s="8"/>
      <c r="BU967" s="8"/>
      <c r="BV967" s="8"/>
      <c r="BW967" s="8"/>
      <c r="BX967" s="8"/>
    </row>
    <row r="968" spans="5:76"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  <c r="BE968" s="8"/>
      <c r="BF968" s="8"/>
      <c r="BG968" s="8"/>
      <c r="BH968" s="8"/>
      <c r="BI968" s="8"/>
      <c r="BJ968" s="8"/>
      <c r="BK968" s="8"/>
      <c r="BL968" s="8"/>
      <c r="BM968" s="8"/>
      <c r="BN968" s="8"/>
      <c r="BO968" s="8"/>
      <c r="BP968" s="8"/>
      <c r="BQ968" s="8"/>
      <c r="BR968" s="8"/>
      <c r="BS968" s="8"/>
      <c r="BT968" s="8"/>
      <c r="BU968" s="8"/>
      <c r="BV968" s="8"/>
      <c r="BW968" s="8"/>
      <c r="BX968" s="8"/>
    </row>
    <row r="969" spans="5:76"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  <c r="BE969" s="8"/>
      <c r="BF969" s="8"/>
      <c r="BG969" s="8"/>
      <c r="BH969" s="8"/>
      <c r="BI969" s="8"/>
      <c r="BJ969" s="8"/>
      <c r="BK969" s="8"/>
      <c r="BL969" s="8"/>
      <c r="BM969" s="8"/>
      <c r="BN969" s="8"/>
      <c r="BO969" s="8"/>
      <c r="BP969" s="8"/>
      <c r="BQ969" s="8"/>
      <c r="BR969" s="8"/>
      <c r="BS969" s="8"/>
      <c r="BT969" s="8"/>
      <c r="BU969" s="8"/>
      <c r="BV969" s="8"/>
      <c r="BW969" s="8"/>
      <c r="BX969" s="8"/>
    </row>
    <row r="970" spans="5:76"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  <c r="BF970" s="8"/>
      <c r="BG970" s="8"/>
      <c r="BH970" s="8"/>
      <c r="BI970" s="8"/>
      <c r="BJ970" s="8"/>
      <c r="BK970" s="8"/>
      <c r="BL970" s="8"/>
      <c r="BM970" s="8"/>
      <c r="BN970" s="8"/>
      <c r="BO970" s="8"/>
      <c r="BP970" s="8"/>
      <c r="BQ970" s="8"/>
      <c r="BR970" s="8"/>
      <c r="BS970" s="8"/>
      <c r="BT970" s="8"/>
      <c r="BU970" s="8"/>
      <c r="BV970" s="8"/>
      <c r="BW970" s="8"/>
      <c r="BX970" s="8"/>
    </row>
    <row r="971" spans="5:76"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/>
      <c r="BG971" s="8"/>
      <c r="BH971" s="8"/>
      <c r="BI971" s="8"/>
      <c r="BJ971" s="8"/>
      <c r="BK971" s="8"/>
      <c r="BL971" s="8"/>
      <c r="BM971" s="8"/>
      <c r="BN971" s="8"/>
      <c r="BO971" s="8"/>
      <c r="BP971" s="8"/>
      <c r="BQ971" s="8"/>
      <c r="BR971" s="8"/>
      <c r="BS971" s="8"/>
      <c r="BT971" s="8"/>
      <c r="BU971" s="8"/>
      <c r="BV971" s="8"/>
      <c r="BW971" s="8"/>
      <c r="BX971" s="8"/>
    </row>
    <row r="972" spans="5:76"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  <c r="BE972" s="8"/>
      <c r="BF972" s="8"/>
      <c r="BG972" s="8"/>
      <c r="BH972" s="8"/>
      <c r="BI972" s="8"/>
      <c r="BJ972" s="8"/>
      <c r="BK972" s="8"/>
      <c r="BL972" s="8"/>
      <c r="BM972" s="8"/>
      <c r="BN972" s="8"/>
      <c r="BO972" s="8"/>
      <c r="BP972" s="8"/>
      <c r="BQ972" s="8"/>
      <c r="BR972" s="8"/>
      <c r="BS972" s="8"/>
      <c r="BT972" s="8"/>
      <c r="BU972" s="8"/>
      <c r="BV972" s="8"/>
      <c r="BW972" s="8"/>
      <c r="BX972" s="8"/>
    </row>
    <row r="973" spans="5:76"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  <c r="BE973" s="8"/>
      <c r="BF973" s="8"/>
      <c r="BG973" s="8"/>
      <c r="BH973" s="8"/>
      <c r="BI973" s="8"/>
      <c r="BJ973" s="8"/>
      <c r="BK973" s="8"/>
      <c r="BL973" s="8"/>
      <c r="BM973" s="8"/>
      <c r="BN973" s="8"/>
      <c r="BO973" s="8"/>
      <c r="BP973" s="8"/>
      <c r="BQ973" s="8"/>
      <c r="BR973" s="8"/>
      <c r="BS973" s="8"/>
      <c r="BT973" s="8"/>
      <c r="BU973" s="8"/>
      <c r="BV973" s="8"/>
      <c r="BW973" s="8"/>
      <c r="BX973" s="8"/>
    </row>
    <row r="974" spans="5:76"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  <c r="BE974" s="8"/>
      <c r="BF974" s="8"/>
      <c r="BG974" s="8"/>
      <c r="BH974" s="8"/>
      <c r="BI974" s="8"/>
      <c r="BJ974" s="8"/>
      <c r="BK974" s="8"/>
      <c r="BL974" s="8"/>
      <c r="BM974" s="8"/>
      <c r="BN974" s="8"/>
      <c r="BO974" s="8"/>
      <c r="BP974" s="8"/>
      <c r="BQ974" s="8"/>
      <c r="BR974" s="8"/>
      <c r="BS974" s="8"/>
      <c r="BT974" s="8"/>
      <c r="BU974" s="8"/>
      <c r="BV974" s="8"/>
      <c r="BW974" s="8"/>
      <c r="BX974" s="8"/>
    </row>
    <row r="975" spans="5:76"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  <c r="BE975" s="8"/>
      <c r="BF975" s="8"/>
      <c r="BG975" s="8"/>
      <c r="BH975" s="8"/>
      <c r="BI975" s="8"/>
      <c r="BJ975" s="8"/>
      <c r="BK975" s="8"/>
      <c r="BL975" s="8"/>
      <c r="BM975" s="8"/>
      <c r="BN975" s="8"/>
      <c r="BO975" s="8"/>
      <c r="BP975" s="8"/>
      <c r="BQ975" s="8"/>
      <c r="BR975" s="8"/>
      <c r="BS975" s="8"/>
      <c r="BT975" s="8"/>
      <c r="BU975" s="8"/>
      <c r="BV975" s="8"/>
      <c r="BW975" s="8"/>
      <c r="BX975" s="8"/>
    </row>
    <row r="976" spans="5:76"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/>
      <c r="BG976" s="8"/>
      <c r="BH976" s="8"/>
      <c r="BI976" s="8"/>
      <c r="BJ976" s="8"/>
      <c r="BK976" s="8"/>
      <c r="BL976" s="8"/>
      <c r="BM976" s="8"/>
      <c r="BN976" s="8"/>
      <c r="BO976" s="8"/>
      <c r="BP976" s="8"/>
      <c r="BQ976" s="8"/>
      <c r="BR976" s="8"/>
      <c r="BS976" s="8"/>
      <c r="BT976" s="8"/>
      <c r="BU976" s="8"/>
      <c r="BV976" s="8"/>
      <c r="BW976" s="8"/>
      <c r="BX976" s="8"/>
    </row>
    <row r="977" spans="5:76"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  <c r="BE977" s="8"/>
      <c r="BF977" s="8"/>
      <c r="BG977" s="8"/>
      <c r="BH977" s="8"/>
      <c r="BI977" s="8"/>
      <c r="BJ977" s="8"/>
      <c r="BK977" s="8"/>
      <c r="BL977" s="8"/>
      <c r="BM977" s="8"/>
      <c r="BN977" s="8"/>
      <c r="BO977" s="8"/>
      <c r="BP977" s="8"/>
      <c r="BQ977" s="8"/>
      <c r="BR977" s="8"/>
      <c r="BS977" s="8"/>
      <c r="BT977" s="8"/>
      <c r="BU977" s="8"/>
      <c r="BV977" s="8"/>
      <c r="BW977" s="8"/>
      <c r="BX977" s="8"/>
    </row>
    <row r="978" spans="5:76"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  <c r="BF978" s="8"/>
      <c r="BG978" s="8"/>
      <c r="BH978" s="8"/>
      <c r="BI978" s="8"/>
      <c r="BJ978" s="8"/>
      <c r="BK978" s="8"/>
      <c r="BL978" s="8"/>
      <c r="BM978" s="8"/>
      <c r="BN978" s="8"/>
      <c r="BO978" s="8"/>
      <c r="BP978" s="8"/>
      <c r="BQ978" s="8"/>
      <c r="BR978" s="8"/>
      <c r="BS978" s="8"/>
      <c r="BT978" s="8"/>
      <c r="BU978" s="8"/>
      <c r="BV978" s="8"/>
      <c r="BW978" s="8"/>
      <c r="BX978" s="8"/>
    </row>
    <row r="979" spans="5:76"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  <c r="BE979" s="8"/>
      <c r="BF979" s="8"/>
      <c r="BG979" s="8"/>
      <c r="BH979" s="8"/>
      <c r="BI979" s="8"/>
      <c r="BJ979" s="8"/>
      <c r="BK979" s="8"/>
      <c r="BL979" s="8"/>
      <c r="BM979" s="8"/>
      <c r="BN979" s="8"/>
      <c r="BO979" s="8"/>
      <c r="BP979" s="8"/>
      <c r="BQ979" s="8"/>
      <c r="BR979" s="8"/>
      <c r="BS979" s="8"/>
      <c r="BT979" s="8"/>
      <c r="BU979" s="8"/>
      <c r="BV979" s="8"/>
      <c r="BW979" s="8"/>
      <c r="BX979" s="8"/>
    </row>
    <row r="980" spans="5:76"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  <c r="BE980" s="8"/>
      <c r="BF980" s="8"/>
      <c r="BG980" s="8"/>
      <c r="BH980" s="8"/>
      <c r="BI980" s="8"/>
      <c r="BJ980" s="8"/>
      <c r="BK980" s="8"/>
      <c r="BL980" s="8"/>
      <c r="BM980" s="8"/>
      <c r="BN980" s="8"/>
      <c r="BO980" s="8"/>
      <c r="BP980" s="8"/>
      <c r="BQ980" s="8"/>
      <c r="BR980" s="8"/>
      <c r="BS980" s="8"/>
      <c r="BT980" s="8"/>
      <c r="BU980" s="8"/>
      <c r="BV980" s="8"/>
      <c r="BW980" s="8"/>
      <c r="BX980" s="8"/>
    </row>
    <row r="981" spans="5:76"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  <c r="BE981" s="8"/>
      <c r="BF981" s="8"/>
      <c r="BG981" s="8"/>
      <c r="BH981" s="8"/>
      <c r="BI981" s="8"/>
      <c r="BJ981" s="8"/>
      <c r="BK981" s="8"/>
      <c r="BL981" s="8"/>
      <c r="BM981" s="8"/>
      <c r="BN981" s="8"/>
      <c r="BO981" s="8"/>
      <c r="BP981" s="8"/>
      <c r="BQ981" s="8"/>
      <c r="BR981" s="8"/>
      <c r="BS981" s="8"/>
      <c r="BT981" s="8"/>
      <c r="BU981" s="8"/>
      <c r="BV981" s="8"/>
      <c r="BW981" s="8"/>
      <c r="BX981" s="8"/>
    </row>
    <row r="982" spans="5:76"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  <c r="BE982" s="8"/>
      <c r="BF982" s="8"/>
      <c r="BG982" s="8"/>
      <c r="BH982" s="8"/>
      <c r="BI982" s="8"/>
      <c r="BJ982" s="8"/>
      <c r="BK982" s="8"/>
      <c r="BL982" s="8"/>
      <c r="BM982" s="8"/>
      <c r="BN982" s="8"/>
      <c r="BO982" s="8"/>
      <c r="BP982" s="8"/>
      <c r="BQ982" s="8"/>
      <c r="BR982" s="8"/>
      <c r="BS982" s="8"/>
      <c r="BT982" s="8"/>
      <c r="BU982" s="8"/>
      <c r="BV982" s="8"/>
      <c r="BW982" s="8"/>
      <c r="BX982" s="8"/>
    </row>
    <row r="983" spans="5:76"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8"/>
      <c r="BE983" s="8"/>
      <c r="BF983" s="8"/>
      <c r="BG983" s="8"/>
      <c r="BH983" s="8"/>
      <c r="BI983" s="8"/>
      <c r="BJ983" s="8"/>
      <c r="BK983" s="8"/>
      <c r="BL983" s="8"/>
      <c r="BM983" s="8"/>
      <c r="BN983" s="8"/>
      <c r="BO983" s="8"/>
      <c r="BP983" s="8"/>
      <c r="BQ983" s="8"/>
      <c r="BR983" s="8"/>
      <c r="BS983" s="8"/>
      <c r="BT983" s="8"/>
      <c r="BU983" s="8"/>
      <c r="BV983" s="8"/>
      <c r="BW983" s="8"/>
      <c r="BX983" s="8"/>
    </row>
    <row r="984" spans="5:76"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8"/>
      <c r="BE984" s="8"/>
      <c r="BF984" s="8"/>
      <c r="BG984" s="8"/>
      <c r="BH984" s="8"/>
      <c r="BI984" s="8"/>
      <c r="BJ984" s="8"/>
      <c r="BK984" s="8"/>
      <c r="BL984" s="8"/>
      <c r="BM984" s="8"/>
      <c r="BN984" s="8"/>
      <c r="BO984" s="8"/>
      <c r="BP984" s="8"/>
      <c r="BQ984" s="8"/>
      <c r="BR984" s="8"/>
      <c r="BS984" s="8"/>
      <c r="BT984" s="8"/>
      <c r="BU984" s="8"/>
      <c r="BV984" s="8"/>
      <c r="BW984" s="8"/>
      <c r="BX984" s="8"/>
    </row>
    <row r="985" spans="5:76"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  <c r="BE985" s="8"/>
      <c r="BF985" s="8"/>
      <c r="BG985" s="8"/>
      <c r="BH985" s="8"/>
      <c r="BI985" s="8"/>
      <c r="BJ985" s="8"/>
      <c r="BK985" s="8"/>
      <c r="BL985" s="8"/>
      <c r="BM985" s="8"/>
      <c r="BN985" s="8"/>
      <c r="BO985" s="8"/>
      <c r="BP985" s="8"/>
      <c r="BQ985" s="8"/>
      <c r="BR985" s="8"/>
      <c r="BS985" s="8"/>
      <c r="BT985" s="8"/>
      <c r="BU985" s="8"/>
      <c r="BV985" s="8"/>
      <c r="BW985" s="8"/>
      <c r="BX985" s="8"/>
    </row>
    <row r="986" spans="5:76"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  <c r="BE986" s="8"/>
      <c r="BF986" s="8"/>
      <c r="BG986" s="8"/>
      <c r="BH986" s="8"/>
      <c r="BI986" s="8"/>
      <c r="BJ986" s="8"/>
      <c r="BK986" s="8"/>
      <c r="BL986" s="8"/>
      <c r="BM986" s="8"/>
      <c r="BN986" s="8"/>
      <c r="BO986" s="8"/>
      <c r="BP986" s="8"/>
      <c r="BQ986" s="8"/>
      <c r="BR986" s="8"/>
      <c r="BS986" s="8"/>
      <c r="BT986" s="8"/>
      <c r="BU986" s="8"/>
      <c r="BV986" s="8"/>
      <c r="BW986" s="8"/>
      <c r="BX986" s="8"/>
    </row>
    <row r="987" spans="5:76"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  <c r="BE987" s="8"/>
      <c r="BF987" s="8"/>
      <c r="BG987" s="8"/>
      <c r="BH987" s="8"/>
      <c r="BI987" s="8"/>
      <c r="BJ987" s="8"/>
      <c r="BK987" s="8"/>
      <c r="BL987" s="8"/>
      <c r="BM987" s="8"/>
      <c r="BN987" s="8"/>
      <c r="BO987" s="8"/>
      <c r="BP987" s="8"/>
      <c r="BQ987" s="8"/>
      <c r="BR987" s="8"/>
      <c r="BS987" s="8"/>
      <c r="BT987" s="8"/>
      <c r="BU987" s="8"/>
      <c r="BV987" s="8"/>
      <c r="BW987" s="8"/>
      <c r="BX987" s="8"/>
    </row>
    <row r="988" spans="5:76"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  <c r="BE988" s="8"/>
      <c r="BF988" s="8"/>
      <c r="BG988" s="8"/>
      <c r="BH988" s="8"/>
      <c r="BI988" s="8"/>
      <c r="BJ988" s="8"/>
      <c r="BK988" s="8"/>
      <c r="BL988" s="8"/>
      <c r="BM988" s="8"/>
      <c r="BN988" s="8"/>
      <c r="BO988" s="8"/>
      <c r="BP988" s="8"/>
      <c r="BQ988" s="8"/>
      <c r="BR988" s="8"/>
      <c r="BS988" s="8"/>
      <c r="BT988" s="8"/>
      <c r="BU988" s="8"/>
      <c r="BV988" s="8"/>
      <c r="BW988" s="8"/>
      <c r="BX988" s="8"/>
    </row>
    <row r="989" spans="5:76"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  <c r="BE989" s="8"/>
      <c r="BF989" s="8"/>
      <c r="BG989" s="8"/>
      <c r="BH989" s="8"/>
      <c r="BI989" s="8"/>
      <c r="BJ989" s="8"/>
      <c r="BK989" s="8"/>
      <c r="BL989" s="8"/>
      <c r="BM989" s="8"/>
      <c r="BN989" s="8"/>
      <c r="BO989" s="8"/>
      <c r="BP989" s="8"/>
      <c r="BQ989" s="8"/>
      <c r="BR989" s="8"/>
      <c r="BS989" s="8"/>
      <c r="BT989" s="8"/>
      <c r="BU989" s="8"/>
      <c r="BV989" s="8"/>
      <c r="BW989" s="8"/>
      <c r="BX989" s="8"/>
    </row>
    <row r="990" spans="5:76"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  <c r="BE990" s="8"/>
      <c r="BF990" s="8"/>
      <c r="BG990" s="8"/>
      <c r="BH990" s="8"/>
      <c r="BI990" s="8"/>
      <c r="BJ990" s="8"/>
      <c r="BK990" s="8"/>
      <c r="BL990" s="8"/>
      <c r="BM990" s="8"/>
      <c r="BN990" s="8"/>
      <c r="BO990" s="8"/>
      <c r="BP990" s="8"/>
      <c r="BQ990" s="8"/>
      <c r="BR990" s="8"/>
      <c r="BS990" s="8"/>
      <c r="BT990" s="8"/>
      <c r="BU990" s="8"/>
      <c r="BV990" s="8"/>
      <c r="BW990" s="8"/>
      <c r="BX990" s="8"/>
    </row>
    <row r="991" spans="5:76"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  <c r="BE991" s="8"/>
      <c r="BF991" s="8"/>
      <c r="BG991" s="8"/>
      <c r="BH991" s="8"/>
      <c r="BI991" s="8"/>
      <c r="BJ991" s="8"/>
      <c r="BK991" s="8"/>
      <c r="BL991" s="8"/>
      <c r="BM991" s="8"/>
      <c r="BN991" s="8"/>
      <c r="BO991" s="8"/>
      <c r="BP991" s="8"/>
      <c r="BQ991" s="8"/>
      <c r="BR991" s="8"/>
      <c r="BS991" s="8"/>
      <c r="BT991" s="8"/>
      <c r="BU991" s="8"/>
      <c r="BV991" s="8"/>
      <c r="BW991" s="8"/>
      <c r="BX991" s="8"/>
    </row>
    <row r="992" spans="5:76"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8"/>
      <c r="BE992" s="8"/>
      <c r="BF992" s="8"/>
      <c r="BG992" s="8"/>
      <c r="BH992" s="8"/>
      <c r="BI992" s="8"/>
      <c r="BJ992" s="8"/>
      <c r="BK992" s="8"/>
      <c r="BL992" s="8"/>
      <c r="BM992" s="8"/>
      <c r="BN992" s="8"/>
      <c r="BO992" s="8"/>
      <c r="BP992" s="8"/>
      <c r="BQ992" s="8"/>
      <c r="BR992" s="8"/>
      <c r="BS992" s="8"/>
      <c r="BT992" s="8"/>
      <c r="BU992" s="8"/>
      <c r="BV992" s="8"/>
      <c r="BW992" s="8"/>
      <c r="BX992" s="8"/>
    </row>
    <row r="993" spans="5:76"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8"/>
      <c r="BE993" s="8"/>
      <c r="BF993" s="8"/>
      <c r="BG993" s="8"/>
      <c r="BH993" s="8"/>
      <c r="BI993" s="8"/>
      <c r="BJ993" s="8"/>
      <c r="BK993" s="8"/>
      <c r="BL993" s="8"/>
      <c r="BM993" s="8"/>
      <c r="BN993" s="8"/>
      <c r="BO993" s="8"/>
      <c r="BP993" s="8"/>
      <c r="BQ993" s="8"/>
      <c r="BR993" s="8"/>
      <c r="BS993" s="8"/>
      <c r="BT993" s="8"/>
      <c r="BU993" s="8"/>
      <c r="BV993" s="8"/>
      <c r="BW993" s="8"/>
      <c r="BX993" s="8"/>
    </row>
    <row r="994" spans="5:76"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8"/>
      <c r="BE994" s="8"/>
      <c r="BF994" s="8"/>
      <c r="BG994" s="8"/>
      <c r="BH994" s="8"/>
      <c r="BI994" s="8"/>
      <c r="BJ994" s="8"/>
      <c r="BK994" s="8"/>
      <c r="BL994" s="8"/>
      <c r="BM994" s="8"/>
      <c r="BN994" s="8"/>
      <c r="BO994" s="8"/>
      <c r="BP994" s="8"/>
      <c r="BQ994" s="8"/>
      <c r="BR994" s="8"/>
      <c r="BS994" s="8"/>
      <c r="BT994" s="8"/>
      <c r="BU994" s="8"/>
      <c r="BV994" s="8"/>
      <c r="BW994" s="8"/>
      <c r="BX994" s="8"/>
    </row>
    <row r="995" spans="5:76"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/>
      <c r="BG995" s="8"/>
      <c r="BH995" s="8"/>
      <c r="BI995" s="8"/>
      <c r="BJ995" s="8"/>
      <c r="BK995" s="8"/>
      <c r="BL995" s="8"/>
      <c r="BM995" s="8"/>
      <c r="BN995" s="8"/>
      <c r="BO995" s="8"/>
      <c r="BP995" s="8"/>
      <c r="BQ995" s="8"/>
      <c r="BR995" s="8"/>
      <c r="BS995" s="8"/>
      <c r="BT995" s="8"/>
      <c r="BU995" s="8"/>
      <c r="BV995" s="8"/>
      <c r="BW995" s="8"/>
      <c r="BX995" s="8"/>
    </row>
    <row r="996" spans="5:76"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/>
      <c r="BG996" s="8"/>
      <c r="BH996" s="8"/>
      <c r="BI996" s="8"/>
      <c r="BJ996" s="8"/>
      <c r="BK996" s="8"/>
      <c r="BL996" s="8"/>
      <c r="BM996" s="8"/>
      <c r="BN996" s="8"/>
      <c r="BO996" s="8"/>
      <c r="BP996" s="8"/>
      <c r="BQ996" s="8"/>
      <c r="BR996" s="8"/>
      <c r="BS996" s="8"/>
      <c r="BT996" s="8"/>
      <c r="BU996" s="8"/>
      <c r="BV996" s="8"/>
      <c r="BW996" s="8"/>
      <c r="BX996" s="8"/>
    </row>
    <row r="997" spans="5:76"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8"/>
      <c r="BE997" s="8"/>
      <c r="BF997" s="8"/>
      <c r="BG997" s="8"/>
      <c r="BH997" s="8"/>
      <c r="BI997" s="8"/>
      <c r="BJ997" s="8"/>
      <c r="BK997" s="8"/>
      <c r="BL997" s="8"/>
      <c r="BM997" s="8"/>
      <c r="BN997" s="8"/>
      <c r="BO997" s="8"/>
      <c r="BP997" s="8"/>
      <c r="BQ997" s="8"/>
      <c r="BR997" s="8"/>
      <c r="BS997" s="8"/>
      <c r="BT997" s="8"/>
      <c r="BU997" s="8"/>
      <c r="BV997" s="8"/>
      <c r="BW997" s="8"/>
      <c r="BX997" s="8"/>
    </row>
    <row r="998" spans="5:76"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8"/>
      <c r="BE998" s="8"/>
      <c r="BF998" s="8"/>
      <c r="BG998" s="8"/>
      <c r="BH998" s="8"/>
      <c r="BI998" s="8"/>
      <c r="BJ998" s="8"/>
      <c r="BK998" s="8"/>
      <c r="BL998" s="8"/>
      <c r="BM998" s="8"/>
      <c r="BN998" s="8"/>
      <c r="BO998" s="8"/>
      <c r="BP998" s="8"/>
      <c r="BQ998" s="8"/>
      <c r="BR998" s="8"/>
      <c r="BS998" s="8"/>
      <c r="BT998" s="8"/>
      <c r="BU998" s="8"/>
      <c r="BV998" s="8"/>
      <c r="BW998" s="8"/>
      <c r="BX998" s="8"/>
    </row>
    <row r="999" spans="5:76"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  <c r="BE999" s="8"/>
      <c r="BF999" s="8"/>
      <c r="BG999" s="8"/>
      <c r="BH999" s="8"/>
      <c r="BI999" s="8"/>
      <c r="BJ999" s="8"/>
      <c r="BK999" s="8"/>
      <c r="BL999" s="8"/>
      <c r="BM999" s="8"/>
      <c r="BN999" s="8"/>
      <c r="BO999" s="8"/>
      <c r="BP999" s="8"/>
      <c r="BQ999" s="8"/>
      <c r="BR999" s="8"/>
      <c r="BS999" s="8"/>
      <c r="BT999" s="8"/>
      <c r="BU999" s="8"/>
      <c r="BV999" s="8"/>
      <c r="BW999" s="8"/>
      <c r="BX999" s="8"/>
    </row>
    <row r="1000" spans="5:76"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  <c r="BE1000" s="8"/>
      <c r="BF1000" s="8"/>
      <c r="BG1000" s="8"/>
      <c r="BH1000" s="8"/>
      <c r="BI1000" s="8"/>
      <c r="BJ1000" s="8"/>
      <c r="BK1000" s="8"/>
      <c r="BL1000" s="8"/>
      <c r="BM1000" s="8"/>
      <c r="BN1000" s="8"/>
      <c r="BO1000" s="8"/>
      <c r="BP1000" s="8"/>
      <c r="BQ1000" s="8"/>
      <c r="BR1000" s="8"/>
      <c r="BS1000" s="8"/>
      <c r="BT1000" s="8"/>
      <c r="BU1000" s="8"/>
      <c r="BV1000" s="8"/>
      <c r="BW1000" s="8"/>
      <c r="BX1000" s="8"/>
    </row>
    <row r="1001" spans="5:76"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  <c r="AM1001" s="8"/>
      <c r="AN1001" s="8"/>
      <c r="AO1001" s="8"/>
      <c r="AP1001" s="8"/>
      <c r="AQ1001" s="8"/>
      <c r="AR1001" s="8"/>
      <c r="AS1001" s="8"/>
      <c r="AT1001" s="8"/>
      <c r="AU1001" s="8"/>
      <c r="AV1001" s="8"/>
      <c r="AW1001" s="8"/>
      <c r="AX1001" s="8"/>
      <c r="AY1001" s="8"/>
      <c r="AZ1001" s="8"/>
      <c r="BA1001" s="8"/>
      <c r="BB1001" s="8"/>
      <c r="BC1001" s="8"/>
      <c r="BD1001" s="8"/>
      <c r="BE1001" s="8"/>
      <c r="BF1001" s="8"/>
      <c r="BG1001" s="8"/>
      <c r="BH1001" s="8"/>
      <c r="BI1001" s="8"/>
      <c r="BJ1001" s="8"/>
      <c r="BK1001" s="8"/>
      <c r="BL1001" s="8"/>
      <c r="BM1001" s="8"/>
      <c r="BN1001" s="8"/>
      <c r="BO1001" s="8"/>
      <c r="BP1001" s="8"/>
      <c r="BQ1001" s="8"/>
      <c r="BR1001" s="8"/>
      <c r="BS1001" s="8"/>
      <c r="BT1001" s="8"/>
      <c r="BU1001" s="8"/>
      <c r="BV1001" s="8"/>
      <c r="BW1001" s="8"/>
      <c r="BX1001" s="8"/>
    </row>
    <row r="1002" spans="5:76"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8"/>
      <c r="AN1002" s="8"/>
      <c r="AO1002" s="8"/>
      <c r="AP1002" s="8"/>
      <c r="AQ1002" s="8"/>
      <c r="AR1002" s="8"/>
      <c r="AS1002" s="8"/>
      <c r="AT1002" s="8"/>
      <c r="AU1002" s="8"/>
      <c r="AV1002" s="8"/>
      <c r="AW1002" s="8"/>
      <c r="AX1002" s="8"/>
      <c r="AY1002" s="8"/>
      <c r="AZ1002" s="8"/>
      <c r="BA1002" s="8"/>
      <c r="BB1002" s="8"/>
      <c r="BC1002" s="8"/>
      <c r="BD1002" s="8"/>
      <c r="BE1002" s="8"/>
      <c r="BF1002" s="8"/>
      <c r="BG1002" s="8"/>
      <c r="BH1002" s="8"/>
      <c r="BI1002" s="8"/>
      <c r="BJ1002" s="8"/>
      <c r="BK1002" s="8"/>
      <c r="BL1002" s="8"/>
      <c r="BM1002" s="8"/>
      <c r="BN1002" s="8"/>
      <c r="BO1002" s="8"/>
      <c r="BP1002" s="8"/>
      <c r="BQ1002" s="8"/>
      <c r="BR1002" s="8"/>
      <c r="BS1002" s="8"/>
      <c r="BT1002" s="8"/>
      <c r="BU1002" s="8"/>
      <c r="BV1002" s="8"/>
      <c r="BW1002" s="8"/>
      <c r="BX1002" s="8"/>
    </row>
    <row r="1003" spans="5:76"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8"/>
      <c r="AP1003" s="8"/>
      <c r="AQ1003" s="8"/>
      <c r="AR1003" s="8"/>
      <c r="AS1003" s="8"/>
      <c r="AT1003" s="8"/>
      <c r="AU1003" s="8"/>
      <c r="AV1003" s="8"/>
      <c r="AW1003" s="8"/>
      <c r="AX1003" s="8"/>
      <c r="AY1003" s="8"/>
      <c r="AZ1003" s="8"/>
      <c r="BA1003" s="8"/>
      <c r="BB1003" s="8"/>
      <c r="BC1003" s="8"/>
      <c r="BD1003" s="8"/>
      <c r="BE1003" s="8"/>
      <c r="BF1003" s="8"/>
      <c r="BG1003" s="8"/>
      <c r="BH1003" s="8"/>
      <c r="BI1003" s="8"/>
      <c r="BJ1003" s="8"/>
      <c r="BK1003" s="8"/>
      <c r="BL1003" s="8"/>
      <c r="BM1003" s="8"/>
      <c r="BN1003" s="8"/>
      <c r="BO1003" s="8"/>
      <c r="BP1003" s="8"/>
      <c r="BQ1003" s="8"/>
      <c r="BR1003" s="8"/>
      <c r="BS1003" s="8"/>
      <c r="BT1003" s="8"/>
      <c r="BU1003" s="8"/>
      <c r="BV1003" s="8"/>
      <c r="BW1003" s="8"/>
      <c r="BX1003" s="8"/>
    </row>
    <row r="1004" spans="5:76"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8"/>
      <c r="AD1004" s="8"/>
      <c r="AE1004" s="8"/>
      <c r="AF1004" s="8"/>
      <c r="AG1004" s="8"/>
      <c r="AH1004" s="8"/>
      <c r="AI1004" s="8"/>
      <c r="AJ1004" s="8"/>
      <c r="AK1004" s="8"/>
      <c r="AL1004" s="8"/>
      <c r="AM1004" s="8"/>
      <c r="AN1004" s="8"/>
      <c r="AO1004" s="8"/>
      <c r="AP1004" s="8"/>
      <c r="AQ1004" s="8"/>
      <c r="AR1004" s="8"/>
      <c r="AS1004" s="8"/>
      <c r="AT1004" s="8"/>
      <c r="AU1004" s="8"/>
      <c r="AV1004" s="8"/>
      <c r="AW1004" s="8"/>
      <c r="AX1004" s="8"/>
      <c r="AY1004" s="8"/>
      <c r="AZ1004" s="8"/>
      <c r="BA1004" s="8"/>
      <c r="BB1004" s="8"/>
      <c r="BC1004" s="8"/>
      <c r="BD1004" s="8"/>
      <c r="BE1004" s="8"/>
      <c r="BF1004" s="8"/>
      <c r="BG1004" s="8"/>
      <c r="BH1004" s="8"/>
      <c r="BI1004" s="8"/>
      <c r="BJ1004" s="8"/>
      <c r="BK1004" s="8"/>
      <c r="BL1004" s="8"/>
      <c r="BM1004" s="8"/>
      <c r="BN1004" s="8"/>
      <c r="BO1004" s="8"/>
      <c r="BP1004" s="8"/>
      <c r="BQ1004" s="8"/>
      <c r="BR1004" s="8"/>
      <c r="BS1004" s="8"/>
      <c r="BT1004" s="8"/>
      <c r="BU1004" s="8"/>
      <c r="BV1004" s="8"/>
      <c r="BW1004" s="8"/>
      <c r="BX1004" s="8"/>
    </row>
    <row r="1005" spans="5:76"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8"/>
      <c r="AD1005" s="8"/>
      <c r="AE1005" s="8"/>
      <c r="AF1005" s="8"/>
      <c r="AG1005" s="8"/>
      <c r="AH1005" s="8"/>
      <c r="AI1005" s="8"/>
      <c r="AJ1005" s="8"/>
      <c r="AK1005" s="8"/>
      <c r="AL1005" s="8"/>
      <c r="AM1005" s="8"/>
      <c r="AN1005" s="8"/>
      <c r="AO1005" s="8"/>
      <c r="AP1005" s="8"/>
      <c r="AQ1005" s="8"/>
      <c r="AR1005" s="8"/>
      <c r="AS1005" s="8"/>
      <c r="AT1005" s="8"/>
      <c r="AU1005" s="8"/>
      <c r="AV1005" s="8"/>
      <c r="AW1005" s="8"/>
      <c r="AX1005" s="8"/>
      <c r="AY1005" s="8"/>
      <c r="AZ1005" s="8"/>
      <c r="BA1005" s="8"/>
      <c r="BB1005" s="8"/>
      <c r="BC1005" s="8"/>
      <c r="BD1005" s="8"/>
      <c r="BE1005" s="8"/>
      <c r="BF1005" s="8"/>
      <c r="BG1005" s="8"/>
      <c r="BH1005" s="8"/>
      <c r="BI1005" s="8"/>
      <c r="BJ1005" s="8"/>
      <c r="BK1005" s="8"/>
      <c r="BL1005" s="8"/>
      <c r="BM1005" s="8"/>
      <c r="BN1005" s="8"/>
      <c r="BO1005" s="8"/>
      <c r="BP1005" s="8"/>
      <c r="BQ1005" s="8"/>
      <c r="BR1005" s="8"/>
      <c r="BS1005" s="8"/>
      <c r="BT1005" s="8"/>
      <c r="BU1005" s="8"/>
      <c r="BV1005" s="8"/>
      <c r="BW1005" s="8"/>
      <c r="BX1005" s="8"/>
    </row>
    <row r="1006" spans="5:76"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8"/>
      <c r="AD1006" s="8"/>
      <c r="AE1006" s="8"/>
      <c r="AF1006" s="8"/>
      <c r="AG1006" s="8"/>
      <c r="AH1006" s="8"/>
      <c r="AI1006" s="8"/>
      <c r="AJ1006" s="8"/>
      <c r="AK1006" s="8"/>
      <c r="AL1006" s="8"/>
      <c r="AM1006" s="8"/>
      <c r="AN1006" s="8"/>
      <c r="AO1006" s="8"/>
      <c r="AP1006" s="8"/>
      <c r="AQ1006" s="8"/>
      <c r="AR1006" s="8"/>
      <c r="AS1006" s="8"/>
      <c r="AT1006" s="8"/>
      <c r="AU1006" s="8"/>
      <c r="AV1006" s="8"/>
      <c r="AW1006" s="8"/>
      <c r="AX1006" s="8"/>
      <c r="AY1006" s="8"/>
      <c r="AZ1006" s="8"/>
      <c r="BA1006" s="8"/>
      <c r="BB1006" s="8"/>
      <c r="BC1006" s="8"/>
      <c r="BD1006" s="8"/>
      <c r="BE1006" s="8"/>
      <c r="BF1006" s="8"/>
      <c r="BG1006" s="8"/>
      <c r="BH1006" s="8"/>
      <c r="BI1006" s="8"/>
      <c r="BJ1006" s="8"/>
      <c r="BK1006" s="8"/>
      <c r="BL1006" s="8"/>
      <c r="BM1006" s="8"/>
      <c r="BN1006" s="8"/>
      <c r="BO1006" s="8"/>
      <c r="BP1006" s="8"/>
      <c r="BQ1006" s="8"/>
      <c r="BR1006" s="8"/>
      <c r="BS1006" s="8"/>
      <c r="BT1006" s="8"/>
      <c r="BU1006" s="8"/>
      <c r="BV1006" s="8"/>
      <c r="BW1006" s="8"/>
      <c r="BX1006" s="8"/>
    </row>
    <row r="1007" spans="5:76"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8"/>
      <c r="AD1007" s="8"/>
      <c r="AE1007" s="8"/>
      <c r="AF1007" s="8"/>
      <c r="AG1007" s="8"/>
      <c r="AH1007" s="8"/>
      <c r="AI1007" s="8"/>
      <c r="AJ1007" s="8"/>
      <c r="AK1007" s="8"/>
      <c r="AL1007" s="8"/>
      <c r="AM1007" s="8"/>
      <c r="AN1007" s="8"/>
      <c r="AO1007" s="8"/>
      <c r="AP1007" s="8"/>
      <c r="AQ1007" s="8"/>
      <c r="AR1007" s="8"/>
      <c r="AS1007" s="8"/>
      <c r="AT1007" s="8"/>
      <c r="AU1007" s="8"/>
      <c r="AV1007" s="8"/>
      <c r="AW1007" s="8"/>
      <c r="AX1007" s="8"/>
      <c r="AY1007" s="8"/>
      <c r="AZ1007" s="8"/>
      <c r="BA1007" s="8"/>
      <c r="BB1007" s="8"/>
      <c r="BC1007" s="8"/>
      <c r="BD1007" s="8"/>
      <c r="BE1007" s="8"/>
      <c r="BF1007" s="8"/>
      <c r="BG1007" s="8"/>
      <c r="BH1007" s="8"/>
      <c r="BI1007" s="8"/>
      <c r="BJ1007" s="8"/>
      <c r="BK1007" s="8"/>
      <c r="BL1007" s="8"/>
      <c r="BM1007" s="8"/>
      <c r="BN1007" s="8"/>
      <c r="BO1007" s="8"/>
      <c r="BP1007" s="8"/>
      <c r="BQ1007" s="8"/>
      <c r="BR1007" s="8"/>
      <c r="BS1007" s="8"/>
      <c r="BT1007" s="8"/>
      <c r="BU1007" s="8"/>
      <c r="BV1007" s="8"/>
      <c r="BW1007" s="8"/>
      <c r="BX1007" s="8"/>
    </row>
    <row r="1008" spans="5:76"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8"/>
      <c r="AD1008" s="8"/>
      <c r="AE1008" s="8"/>
      <c r="AF1008" s="8"/>
      <c r="AG1008" s="8"/>
      <c r="AH1008" s="8"/>
      <c r="AI1008" s="8"/>
      <c r="AJ1008" s="8"/>
      <c r="AK1008" s="8"/>
      <c r="AL1008" s="8"/>
      <c r="AM1008" s="8"/>
      <c r="AN1008" s="8"/>
      <c r="AO1008" s="8"/>
      <c r="AP1008" s="8"/>
      <c r="AQ1008" s="8"/>
      <c r="AR1008" s="8"/>
      <c r="AS1008" s="8"/>
      <c r="AT1008" s="8"/>
      <c r="AU1008" s="8"/>
      <c r="AV1008" s="8"/>
      <c r="AW1008" s="8"/>
      <c r="AX1008" s="8"/>
      <c r="AY1008" s="8"/>
      <c r="AZ1008" s="8"/>
      <c r="BA1008" s="8"/>
      <c r="BB1008" s="8"/>
      <c r="BC1008" s="8"/>
      <c r="BD1008" s="8"/>
      <c r="BE1008" s="8"/>
      <c r="BF1008" s="8"/>
      <c r="BG1008" s="8"/>
      <c r="BH1008" s="8"/>
      <c r="BI1008" s="8"/>
      <c r="BJ1008" s="8"/>
      <c r="BK1008" s="8"/>
      <c r="BL1008" s="8"/>
      <c r="BM1008" s="8"/>
      <c r="BN1008" s="8"/>
      <c r="BO1008" s="8"/>
      <c r="BP1008" s="8"/>
      <c r="BQ1008" s="8"/>
      <c r="BR1008" s="8"/>
      <c r="BS1008" s="8"/>
      <c r="BT1008" s="8"/>
      <c r="BU1008" s="8"/>
      <c r="BV1008" s="8"/>
      <c r="BW1008" s="8"/>
      <c r="BX1008" s="8"/>
    </row>
    <row r="1009" spans="5:76"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8"/>
      <c r="AD1009" s="8"/>
      <c r="AE1009" s="8"/>
      <c r="AF1009" s="8"/>
      <c r="AG1009" s="8"/>
      <c r="AH1009" s="8"/>
      <c r="AI1009" s="8"/>
      <c r="AJ1009" s="8"/>
      <c r="AK1009" s="8"/>
      <c r="AL1009" s="8"/>
      <c r="AM1009" s="8"/>
      <c r="AN1009" s="8"/>
      <c r="AO1009" s="8"/>
      <c r="AP1009" s="8"/>
      <c r="AQ1009" s="8"/>
      <c r="AR1009" s="8"/>
      <c r="AS1009" s="8"/>
      <c r="AT1009" s="8"/>
      <c r="AU1009" s="8"/>
      <c r="AV1009" s="8"/>
      <c r="AW1009" s="8"/>
      <c r="AX1009" s="8"/>
      <c r="AY1009" s="8"/>
      <c r="AZ1009" s="8"/>
      <c r="BA1009" s="8"/>
      <c r="BB1009" s="8"/>
      <c r="BC1009" s="8"/>
      <c r="BD1009" s="8"/>
      <c r="BE1009" s="8"/>
      <c r="BF1009" s="8"/>
      <c r="BG1009" s="8"/>
      <c r="BH1009" s="8"/>
      <c r="BI1009" s="8"/>
      <c r="BJ1009" s="8"/>
      <c r="BK1009" s="8"/>
      <c r="BL1009" s="8"/>
      <c r="BM1009" s="8"/>
      <c r="BN1009" s="8"/>
      <c r="BO1009" s="8"/>
      <c r="BP1009" s="8"/>
      <c r="BQ1009" s="8"/>
      <c r="BR1009" s="8"/>
      <c r="BS1009" s="8"/>
      <c r="BT1009" s="8"/>
      <c r="BU1009" s="8"/>
      <c r="BV1009" s="8"/>
      <c r="BW1009" s="8"/>
      <c r="BX1009" s="8"/>
    </row>
    <row r="1010" spans="5:76"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8"/>
      <c r="AD1010" s="8"/>
      <c r="AE1010" s="8"/>
      <c r="AF1010" s="8"/>
      <c r="AG1010" s="8"/>
      <c r="AH1010" s="8"/>
      <c r="AI1010" s="8"/>
      <c r="AJ1010" s="8"/>
      <c r="AK1010" s="8"/>
      <c r="AL1010" s="8"/>
      <c r="AM1010" s="8"/>
      <c r="AN1010" s="8"/>
      <c r="AO1010" s="8"/>
      <c r="AP1010" s="8"/>
      <c r="AQ1010" s="8"/>
      <c r="AR1010" s="8"/>
      <c r="AS1010" s="8"/>
      <c r="AT1010" s="8"/>
      <c r="AU1010" s="8"/>
      <c r="AV1010" s="8"/>
      <c r="AW1010" s="8"/>
      <c r="AX1010" s="8"/>
      <c r="AY1010" s="8"/>
      <c r="AZ1010" s="8"/>
      <c r="BA1010" s="8"/>
      <c r="BB1010" s="8"/>
      <c r="BC1010" s="8"/>
      <c r="BD1010" s="8"/>
      <c r="BE1010" s="8"/>
      <c r="BF1010" s="8"/>
      <c r="BG1010" s="8"/>
      <c r="BH1010" s="8"/>
      <c r="BI1010" s="8"/>
      <c r="BJ1010" s="8"/>
      <c r="BK1010" s="8"/>
      <c r="BL1010" s="8"/>
      <c r="BM1010" s="8"/>
      <c r="BN1010" s="8"/>
      <c r="BO1010" s="8"/>
      <c r="BP1010" s="8"/>
      <c r="BQ1010" s="8"/>
      <c r="BR1010" s="8"/>
      <c r="BS1010" s="8"/>
      <c r="BT1010" s="8"/>
      <c r="BU1010" s="8"/>
      <c r="BV1010" s="8"/>
      <c r="BW1010" s="8"/>
      <c r="BX1010" s="8"/>
    </row>
    <row r="1011" spans="5:76"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8"/>
      <c r="AD1011" s="8"/>
      <c r="AE1011" s="8"/>
      <c r="AF1011" s="8"/>
      <c r="AG1011" s="8"/>
      <c r="AH1011" s="8"/>
      <c r="AI1011" s="8"/>
      <c r="AJ1011" s="8"/>
      <c r="AK1011" s="8"/>
      <c r="AL1011" s="8"/>
      <c r="AM1011" s="8"/>
      <c r="AN1011" s="8"/>
      <c r="AO1011" s="8"/>
      <c r="AP1011" s="8"/>
      <c r="AQ1011" s="8"/>
      <c r="AR1011" s="8"/>
      <c r="AS1011" s="8"/>
      <c r="AT1011" s="8"/>
      <c r="AU1011" s="8"/>
      <c r="AV1011" s="8"/>
      <c r="AW1011" s="8"/>
      <c r="AX1011" s="8"/>
      <c r="AY1011" s="8"/>
      <c r="AZ1011" s="8"/>
      <c r="BA1011" s="8"/>
      <c r="BB1011" s="8"/>
      <c r="BC1011" s="8"/>
      <c r="BD1011" s="8"/>
      <c r="BE1011" s="8"/>
      <c r="BF1011" s="8"/>
      <c r="BG1011" s="8"/>
      <c r="BH1011" s="8"/>
      <c r="BI1011" s="8"/>
      <c r="BJ1011" s="8"/>
      <c r="BK1011" s="8"/>
      <c r="BL1011" s="8"/>
      <c r="BM1011" s="8"/>
      <c r="BN1011" s="8"/>
      <c r="BO1011" s="8"/>
      <c r="BP1011" s="8"/>
      <c r="BQ1011" s="8"/>
      <c r="BR1011" s="8"/>
      <c r="BS1011" s="8"/>
      <c r="BT1011" s="8"/>
      <c r="BU1011" s="8"/>
      <c r="BV1011" s="8"/>
      <c r="BW1011" s="8"/>
      <c r="BX1011" s="8"/>
    </row>
    <row r="1012" spans="5:76"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8"/>
      <c r="AD1012" s="8"/>
      <c r="AE1012" s="8"/>
      <c r="AF1012" s="8"/>
      <c r="AG1012" s="8"/>
      <c r="AH1012" s="8"/>
      <c r="AI1012" s="8"/>
      <c r="AJ1012" s="8"/>
      <c r="AK1012" s="8"/>
      <c r="AL1012" s="8"/>
      <c r="AM1012" s="8"/>
      <c r="AN1012" s="8"/>
      <c r="AO1012" s="8"/>
      <c r="AP1012" s="8"/>
      <c r="AQ1012" s="8"/>
      <c r="AR1012" s="8"/>
      <c r="AS1012" s="8"/>
      <c r="AT1012" s="8"/>
      <c r="AU1012" s="8"/>
      <c r="AV1012" s="8"/>
      <c r="AW1012" s="8"/>
      <c r="AX1012" s="8"/>
      <c r="AY1012" s="8"/>
      <c r="AZ1012" s="8"/>
      <c r="BA1012" s="8"/>
      <c r="BB1012" s="8"/>
      <c r="BC1012" s="8"/>
      <c r="BD1012" s="8"/>
      <c r="BE1012" s="8"/>
      <c r="BF1012" s="8"/>
      <c r="BG1012" s="8"/>
      <c r="BH1012" s="8"/>
      <c r="BI1012" s="8"/>
      <c r="BJ1012" s="8"/>
      <c r="BK1012" s="8"/>
      <c r="BL1012" s="8"/>
      <c r="BM1012" s="8"/>
      <c r="BN1012" s="8"/>
      <c r="BO1012" s="8"/>
      <c r="BP1012" s="8"/>
      <c r="BQ1012" s="8"/>
      <c r="BR1012" s="8"/>
      <c r="BS1012" s="8"/>
      <c r="BT1012" s="8"/>
      <c r="BU1012" s="8"/>
      <c r="BV1012" s="8"/>
      <c r="BW1012" s="8"/>
      <c r="BX1012" s="8"/>
    </row>
    <row r="1013" spans="5:76"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8"/>
      <c r="AD1013" s="8"/>
      <c r="AE1013" s="8"/>
      <c r="AF1013" s="8"/>
      <c r="AG1013" s="8"/>
      <c r="AH1013" s="8"/>
      <c r="AI1013" s="8"/>
      <c r="AJ1013" s="8"/>
      <c r="AK1013" s="8"/>
      <c r="AL1013" s="8"/>
      <c r="AM1013" s="8"/>
      <c r="AN1013" s="8"/>
      <c r="AO1013" s="8"/>
      <c r="AP1013" s="8"/>
      <c r="AQ1013" s="8"/>
      <c r="AR1013" s="8"/>
      <c r="AS1013" s="8"/>
      <c r="AT1013" s="8"/>
      <c r="AU1013" s="8"/>
      <c r="AV1013" s="8"/>
      <c r="AW1013" s="8"/>
      <c r="AX1013" s="8"/>
      <c r="AY1013" s="8"/>
      <c r="AZ1013" s="8"/>
      <c r="BA1013" s="8"/>
      <c r="BB1013" s="8"/>
      <c r="BC1013" s="8"/>
      <c r="BD1013" s="8"/>
      <c r="BE1013" s="8"/>
      <c r="BF1013" s="8"/>
      <c r="BG1013" s="8"/>
      <c r="BH1013" s="8"/>
      <c r="BI1013" s="8"/>
      <c r="BJ1013" s="8"/>
      <c r="BK1013" s="8"/>
      <c r="BL1013" s="8"/>
      <c r="BM1013" s="8"/>
      <c r="BN1013" s="8"/>
      <c r="BO1013" s="8"/>
      <c r="BP1013" s="8"/>
      <c r="BQ1013" s="8"/>
      <c r="BR1013" s="8"/>
      <c r="BS1013" s="8"/>
      <c r="BT1013" s="8"/>
      <c r="BU1013" s="8"/>
      <c r="BV1013" s="8"/>
      <c r="BW1013" s="8"/>
      <c r="BX1013" s="8"/>
    </row>
    <row r="1014" spans="5:76"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8"/>
      <c r="AD1014" s="8"/>
      <c r="AE1014" s="8"/>
      <c r="AF1014" s="8"/>
      <c r="AG1014" s="8"/>
      <c r="AH1014" s="8"/>
      <c r="AI1014" s="8"/>
      <c r="AJ1014" s="8"/>
      <c r="AK1014" s="8"/>
      <c r="AL1014" s="8"/>
      <c r="AM1014" s="8"/>
      <c r="AN1014" s="8"/>
      <c r="AO1014" s="8"/>
      <c r="AP1014" s="8"/>
      <c r="AQ1014" s="8"/>
      <c r="AR1014" s="8"/>
      <c r="AS1014" s="8"/>
      <c r="AT1014" s="8"/>
      <c r="AU1014" s="8"/>
      <c r="AV1014" s="8"/>
      <c r="AW1014" s="8"/>
      <c r="AX1014" s="8"/>
      <c r="AY1014" s="8"/>
      <c r="AZ1014" s="8"/>
      <c r="BA1014" s="8"/>
      <c r="BB1014" s="8"/>
      <c r="BC1014" s="8"/>
      <c r="BD1014" s="8"/>
      <c r="BE1014" s="8"/>
      <c r="BF1014" s="8"/>
      <c r="BG1014" s="8"/>
      <c r="BH1014" s="8"/>
      <c r="BI1014" s="8"/>
      <c r="BJ1014" s="8"/>
      <c r="BK1014" s="8"/>
      <c r="BL1014" s="8"/>
      <c r="BM1014" s="8"/>
      <c r="BN1014" s="8"/>
      <c r="BO1014" s="8"/>
      <c r="BP1014" s="8"/>
      <c r="BQ1014" s="8"/>
      <c r="BR1014" s="8"/>
      <c r="BS1014" s="8"/>
      <c r="BT1014" s="8"/>
      <c r="BU1014" s="8"/>
      <c r="BV1014" s="8"/>
      <c r="BW1014" s="8"/>
      <c r="BX1014" s="8"/>
    </row>
    <row r="1015" spans="5:76"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8"/>
      <c r="AD1015" s="8"/>
      <c r="AE1015" s="8"/>
      <c r="AF1015" s="8"/>
      <c r="AG1015" s="8"/>
      <c r="AH1015" s="8"/>
      <c r="AI1015" s="8"/>
      <c r="AJ1015" s="8"/>
      <c r="AK1015" s="8"/>
      <c r="AL1015" s="8"/>
      <c r="AM1015" s="8"/>
      <c r="AN1015" s="8"/>
      <c r="AO1015" s="8"/>
      <c r="AP1015" s="8"/>
      <c r="AQ1015" s="8"/>
      <c r="AR1015" s="8"/>
      <c r="AS1015" s="8"/>
      <c r="AT1015" s="8"/>
      <c r="AU1015" s="8"/>
      <c r="AV1015" s="8"/>
      <c r="AW1015" s="8"/>
      <c r="AX1015" s="8"/>
      <c r="AY1015" s="8"/>
      <c r="AZ1015" s="8"/>
      <c r="BA1015" s="8"/>
      <c r="BB1015" s="8"/>
      <c r="BC1015" s="8"/>
      <c r="BD1015" s="8"/>
      <c r="BE1015" s="8"/>
      <c r="BF1015" s="8"/>
      <c r="BG1015" s="8"/>
      <c r="BH1015" s="8"/>
      <c r="BI1015" s="8"/>
      <c r="BJ1015" s="8"/>
      <c r="BK1015" s="8"/>
      <c r="BL1015" s="8"/>
      <c r="BM1015" s="8"/>
      <c r="BN1015" s="8"/>
      <c r="BO1015" s="8"/>
      <c r="BP1015" s="8"/>
      <c r="BQ1015" s="8"/>
      <c r="BR1015" s="8"/>
      <c r="BS1015" s="8"/>
      <c r="BT1015" s="8"/>
      <c r="BU1015" s="8"/>
      <c r="BV1015" s="8"/>
      <c r="BW1015" s="8"/>
      <c r="BX1015" s="8"/>
    </row>
    <row r="1016" spans="5:76"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8"/>
      <c r="AD1016" s="8"/>
      <c r="AE1016" s="8"/>
      <c r="AF1016" s="8"/>
      <c r="AG1016" s="8"/>
      <c r="AH1016" s="8"/>
      <c r="AI1016" s="8"/>
      <c r="AJ1016" s="8"/>
      <c r="AK1016" s="8"/>
      <c r="AL1016" s="8"/>
      <c r="AM1016" s="8"/>
      <c r="AN1016" s="8"/>
      <c r="AO1016" s="8"/>
      <c r="AP1016" s="8"/>
      <c r="AQ1016" s="8"/>
      <c r="AR1016" s="8"/>
      <c r="AS1016" s="8"/>
      <c r="AT1016" s="8"/>
      <c r="AU1016" s="8"/>
      <c r="AV1016" s="8"/>
      <c r="AW1016" s="8"/>
      <c r="AX1016" s="8"/>
      <c r="AY1016" s="8"/>
      <c r="AZ1016" s="8"/>
      <c r="BA1016" s="8"/>
      <c r="BB1016" s="8"/>
      <c r="BC1016" s="8"/>
      <c r="BD1016" s="8"/>
      <c r="BE1016" s="8"/>
      <c r="BF1016" s="8"/>
      <c r="BG1016" s="8"/>
      <c r="BH1016" s="8"/>
      <c r="BI1016" s="8"/>
      <c r="BJ1016" s="8"/>
      <c r="BK1016" s="8"/>
      <c r="BL1016" s="8"/>
      <c r="BM1016" s="8"/>
      <c r="BN1016" s="8"/>
      <c r="BO1016" s="8"/>
      <c r="BP1016" s="8"/>
      <c r="BQ1016" s="8"/>
      <c r="BR1016" s="8"/>
      <c r="BS1016" s="8"/>
      <c r="BT1016" s="8"/>
      <c r="BU1016" s="8"/>
      <c r="BV1016" s="8"/>
      <c r="BW1016" s="8"/>
      <c r="BX1016" s="8"/>
    </row>
    <row r="1017" spans="5:76"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8"/>
      <c r="AD1017" s="8"/>
      <c r="AE1017" s="8"/>
      <c r="AF1017" s="8"/>
      <c r="AG1017" s="8"/>
      <c r="AH1017" s="8"/>
      <c r="AI1017" s="8"/>
      <c r="AJ1017" s="8"/>
      <c r="AK1017" s="8"/>
      <c r="AL1017" s="8"/>
      <c r="AM1017" s="8"/>
      <c r="AN1017" s="8"/>
      <c r="AO1017" s="8"/>
      <c r="AP1017" s="8"/>
      <c r="AQ1017" s="8"/>
      <c r="AR1017" s="8"/>
      <c r="AS1017" s="8"/>
      <c r="AT1017" s="8"/>
      <c r="AU1017" s="8"/>
      <c r="AV1017" s="8"/>
      <c r="AW1017" s="8"/>
      <c r="AX1017" s="8"/>
      <c r="AY1017" s="8"/>
      <c r="AZ1017" s="8"/>
      <c r="BA1017" s="8"/>
      <c r="BB1017" s="8"/>
      <c r="BC1017" s="8"/>
      <c r="BD1017" s="8"/>
      <c r="BE1017" s="8"/>
      <c r="BF1017" s="8"/>
      <c r="BG1017" s="8"/>
      <c r="BH1017" s="8"/>
      <c r="BI1017" s="8"/>
      <c r="BJ1017" s="8"/>
      <c r="BK1017" s="8"/>
      <c r="BL1017" s="8"/>
      <c r="BM1017" s="8"/>
      <c r="BN1017" s="8"/>
      <c r="BO1017" s="8"/>
      <c r="BP1017" s="8"/>
      <c r="BQ1017" s="8"/>
      <c r="BR1017" s="8"/>
      <c r="BS1017" s="8"/>
      <c r="BT1017" s="8"/>
      <c r="BU1017" s="8"/>
      <c r="BV1017" s="8"/>
      <c r="BW1017" s="8"/>
      <c r="BX1017" s="8"/>
    </row>
    <row r="1018" spans="5:76"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8"/>
      <c r="AD1018" s="8"/>
      <c r="AE1018" s="8"/>
      <c r="AF1018" s="8"/>
      <c r="AG1018" s="8"/>
      <c r="AH1018" s="8"/>
      <c r="AI1018" s="8"/>
      <c r="AJ1018" s="8"/>
      <c r="AK1018" s="8"/>
      <c r="AL1018" s="8"/>
      <c r="AM1018" s="8"/>
      <c r="AN1018" s="8"/>
      <c r="AO1018" s="8"/>
      <c r="AP1018" s="8"/>
      <c r="AQ1018" s="8"/>
      <c r="AR1018" s="8"/>
      <c r="AS1018" s="8"/>
      <c r="AT1018" s="8"/>
      <c r="AU1018" s="8"/>
      <c r="AV1018" s="8"/>
      <c r="AW1018" s="8"/>
      <c r="AX1018" s="8"/>
      <c r="AY1018" s="8"/>
      <c r="AZ1018" s="8"/>
      <c r="BA1018" s="8"/>
      <c r="BB1018" s="8"/>
      <c r="BC1018" s="8"/>
      <c r="BD1018" s="8"/>
      <c r="BE1018" s="8"/>
      <c r="BF1018" s="8"/>
      <c r="BG1018" s="8"/>
      <c r="BH1018" s="8"/>
      <c r="BI1018" s="8"/>
      <c r="BJ1018" s="8"/>
      <c r="BK1018" s="8"/>
      <c r="BL1018" s="8"/>
      <c r="BM1018" s="8"/>
      <c r="BN1018" s="8"/>
      <c r="BO1018" s="8"/>
      <c r="BP1018" s="8"/>
      <c r="BQ1018" s="8"/>
      <c r="BR1018" s="8"/>
      <c r="BS1018" s="8"/>
      <c r="BT1018" s="8"/>
      <c r="BU1018" s="8"/>
      <c r="BV1018" s="8"/>
      <c r="BW1018" s="8"/>
      <c r="BX1018" s="8"/>
    </row>
    <row r="1019" spans="5:76"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8"/>
      <c r="AD1019" s="8"/>
      <c r="AE1019" s="8"/>
      <c r="AF1019" s="8"/>
      <c r="AG1019" s="8"/>
      <c r="AH1019" s="8"/>
      <c r="AI1019" s="8"/>
      <c r="AJ1019" s="8"/>
      <c r="AK1019" s="8"/>
      <c r="AL1019" s="8"/>
      <c r="AM1019" s="8"/>
      <c r="AN1019" s="8"/>
      <c r="AO1019" s="8"/>
      <c r="AP1019" s="8"/>
      <c r="AQ1019" s="8"/>
      <c r="AR1019" s="8"/>
      <c r="AS1019" s="8"/>
      <c r="AT1019" s="8"/>
      <c r="AU1019" s="8"/>
      <c r="AV1019" s="8"/>
      <c r="AW1019" s="8"/>
      <c r="AX1019" s="8"/>
      <c r="AY1019" s="8"/>
      <c r="AZ1019" s="8"/>
      <c r="BA1019" s="8"/>
      <c r="BB1019" s="8"/>
      <c r="BC1019" s="8"/>
      <c r="BD1019" s="8"/>
      <c r="BE1019" s="8"/>
      <c r="BF1019" s="8"/>
      <c r="BG1019" s="8"/>
      <c r="BH1019" s="8"/>
      <c r="BI1019" s="8"/>
      <c r="BJ1019" s="8"/>
      <c r="BK1019" s="8"/>
      <c r="BL1019" s="8"/>
      <c r="BM1019" s="8"/>
      <c r="BN1019" s="8"/>
      <c r="BO1019" s="8"/>
      <c r="BP1019" s="8"/>
      <c r="BQ1019" s="8"/>
      <c r="BR1019" s="8"/>
      <c r="BS1019" s="8"/>
      <c r="BT1019" s="8"/>
      <c r="BU1019" s="8"/>
      <c r="BV1019" s="8"/>
      <c r="BW1019" s="8"/>
      <c r="BX1019" s="8"/>
    </row>
    <row r="1020" spans="5:76"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8"/>
      <c r="AD1020" s="8"/>
      <c r="AE1020" s="8"/>
      <c r="AF1020" s="8"/>
      <c r="AG1020" s="8"/>
      <c r="AH1020" s="8"/>
      <c r="AI1020" s="8"/>
      <c r="AJ1020" s="8"/>
      <c r="AK1020" s="8"/>
      <c r="AL1020" s="8"/>
      <c r="AM1020" s="8"/>
      <c r="AN1020" s="8"/>
      <c r="AO1020" s="8"/>
      <c r="AP1020" s="8"/>
      <c r="AQ1020" s="8"/>
      <c r="AR1020" s="8"/>
      <c r="AS1020" s="8"/>
      <c r="AT1020" s="8"/>
      <c r="AU1020" s="8"/>
      <c r="AV1020" s="8"/>
      <c r="AW1020" s="8"/>
      <c r="AX1020" s="8"/>
      <c r="AY1020" s="8"/>
      <c r="AZ1020" s="8"/>
      <c r="BA1020" s="8"/>
      <c r="BB1020" s="8"/>
      <c r="BC1020" s="8"/>
      <c r="BD1020" s="8"/>
      <c r="BE1020" s="8"/>
      <c r="BF1020" s="8"/>
      <c r="BG1020" s="8"/>
      <c r="BH1020" s="8"/>
      <c r="BI1020" s="8"/>
      <c r="BJ1020" s="8"/>
      <c r="BK1020" s="8"/>
      <c r="BL1020" s="8"/>
      <c r="BM1020" s="8"/>
      <c r="BN1020" s="8"/>
      <c r="BO1020" s="8"/>
      <c r="BP1020" s="8"/>
      <c r="BQ1020" s="8"/>
      <c r="BR1020" s="8"/>
      <c r="BS1020" s="8"/>
      <c r="BT1020" s="8"/>
      <c r="BU1020" s="8"/>
      <c r="BV1020" s="8"/>
      <c r="BW1020" s="8"/>
      <c r="BX1020" s="8"/>
    </row>
    <row r="1021" spans="5:76"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8"/>
      <c r="AD1021" s="8"/>
      <c r="AE1021" s="8"/>
      <c r="AF1021" s="8"/>
      <c r="AG1021" s="8"/>
      <c r="AH1021" s="8"/>
      <c r="AI1021" s="8"/>
      <c r="AJ1021" s="8"/>
      <c r="AK1021" s="8"/>
      <c r="AL1021" s="8"/>
      <c r="AM1021" s="8"/>
      <c r="AN1021" s="8"/>
      <c r="AO1021" s="8"/>
      <c r="AP1021" s="8"/>
      <c r="AQ1021" s="8"/>
      <c r="AR1021" s="8"/>
      <c r="AS1021" s="8"/>
      <c r="AT1021" s="8"/>
      <c r="AU1021" s="8"/>
      <c r="AV1021" s="8"/>
      <c r="AW1021" s="8"/>
      <c r="AX1021" s="8"/>
      <c r="AY1021" s="8"/>
      <c r="AZ1021" s="8"/>
      <c r="BA1021" s="8"/>
      <c r="BB1021" s="8"/>
      <c r="BC1021" s="8"/>
      <c r="BD1021" s="8"/>
      <c r="BE1021" s="8"/>
      <c r="BF1021" s="8"/>
      <c r="BG1021" s="8"/>
      <c r="BH1021" s="8"/>
      <c r="BI1021" s="8"/>
      <c r="BJ1021" s="8"/>
      <c r="BK1021" s="8"/>
      <c r="BL1021" s="8"/>
      <c r="BM1021" s="8"/>
      <c r="BN1021" s="8"/>
      <c r="BO1021" s="8"/>
      <c r="BP1021" s="8"/>
      <c r="BQ1021" s="8"/>
      <c r="BR1021" s="8"/>
      <c r="BS1021" s="8"/>
      <c r="BT1021" s="8"/>
      <c r="BU1021" s="8"/>
      <c r="BV1021" s="8"/>
      <c r="BW1021" s="8"/>
      <c r="BX1021" s="8"/>
    </row>
    <row r="1022" spans="5:76"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8"/>
      <c r="AN1022" s="8"/>
      <c r="AO1022" s="8"/>
      <c r="AP1022" s="8"/>
      <c r="AQ1022" s="8"/>
      <c r="AR1022" s="8"/>
      <c r="AS1022" s="8"/>
      <c r="AT1022" s="8"/>
      <c r="AU1022" s="8"/>
      <c r="AV1022" s="8"/>
      <c r="AW1022" s="8"/>
      <c r="AX1022" s="8"/>
      <c r="AY1022" s="8"/>
      <c r="AZ1022" s="8"/>
      <c r="BA1022" s="8"/>
      <c r="BB1022" s="8"/>
      <c r="BC1022" s="8"/>
      <c r="BD1022" s="8"/>
      <c r="BE1022" s="8"/>
      <c r="BF1022" s="8"/>
      <c r="BG1022" s="8"/>
      <c r="BH1022" s="8"/>
      <c r="BI1022" s="8"/>
      <c r="BJ1022" s="8"/>
      <c r="BK1022" s="8"/>
      <c r="BL1022" s="8"/>
      <c r="BM1022" s="8"/>
      <c r="BN1022" s="8"/>
      <c r="BO1022" s="8"/>
      <c r="BP1022" s="8"/>
      <c r="BQ1022" s="8"/>
      <c r="BR1022" s="8"/>
      <c r="BS1022" s="8"/>
      <c r="BT1022" s="8"/>
      <c r="BU1022" s="8"/>
      <c r="BV1022" s="8"/>
      <c r="BW1022" s="8"/>
      <c r="BX1022" s="8"/>
    </row>
    <row r="1023" spans="5:76"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8"/>
      <c r="AN1023" s="8"/>
      <c r="AO1023" s="8"/>
      <c r="AP1023" s="8"/>
      <c r="AQ1023" s="8"/>
      <c r="AR1023" s="8"/>
      <c r="AS1023" s="8"/>
      <c r="AT1023" s="8"/>
      <c r="AU1023" s="8"/>
      <c r="AV1023" s="8"/>
      <c r="AW1023" s="8"/>
      <c r="AX1023" s="8"/>
      <c r="AY1023" s="8"/>
      <c r="AZ1023" s="8"/>
      <c r="BA1023" s="8"/>
      <c r="BB1023" s="8"/>
      <c r="BC1023" s="8"/>
      <c r="BD1023" s="8"/>
      <c r="BE1023" s="8"/>
      <c r="BF1023" s="8"/>
      <c r="BG1023" s="8"/>
      <c r="BH1023" s="8"/>
      <c r="BI1023" s="8"/>
      <c r="BJ1023" s="8"/>
      <c r="BK1023" s="8"/>
      <c r="BL1023" s="8"/>
      <c r="BM1023" s="8"/>
      <c r="BN1023" s="8"/>
      <c r="BO1023" s="8"/>
      <c r="BP1023" s="8"/>
      <c r="BQ1023" s="8"/>
      <c r="BR1023" s="8"/>
      <c r="BS1023" s="8"/>
      <c r="BT1023" s="8"/>
      <c r="BU1023" s="8"/>
      <c r="BV1023" s="8"/>
      <c r="BW1023" s="8"/>
      <c r="BX1023" s="8"/>
    </row>
    <row r="1024" spans="5:76"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8"/>
      <c r="AD1024" s="8"/>
      <c r="AE1024" s="8"/>
      <c r="AF1024" s="8"/>
      <c r="AG1024" s="8"/>
      <c r="AH1024" s="8"/>
      <c r="AI1024" s="8"/>
      <c r="AJ1024" s="8"/>
      <c r="AK1024" s="8"/>
      <c r="AL1024" s="8"/>
      <c r="AM1024" s="8"/>
      <c r="AN1024" s="8"/>
      <c r="AO1024" s="8"/>
      <c r="AP1024" s="8"/>
      <c r="AQ1024" s="8"/>
      <c r="AR1024" s="8"/>
      <c r="AS1024" s="8"/>
      <c r="AT1024" s="8"/>
      <c r="AU1024" s="8"/>
      <c r="AV1024" s="8"/>
      <c r="AW1024" s="8"/>
      <c r="AX1024" s="8"/>
      <c r="AY1024" s="8"/>
      <c r="AZ1024" s="8"/>
      <c r="BA1024" s="8"/>
      <c r="BB1024" s="8"/>
      <c r="BC1024" s="8"/>
      <c r="BD1024" s="8"/>
      <c r="BE1024" s="8"/>
      <c r="BF1024" s="8"/>
      <c r="BG1024" s="8"/>
      <c r="BH1024" s="8"/>
      <c r="BI1024" s="8"/>
      <c r="BJ1024" s="8"/>
      <c r="BK1024" s="8"/>
      <c r="BL1024" s="8"/>
      <c r="BM1024" s="8"/>
      <c r="BN1024" s="8"/>
      <c r="BO1024" s="8"/>
      <c r="BP1024" s="8"/>
      <c r="BQ1024" s="8"/>
      <c r="BR1024" s="8"/>
      <c r="BS1024" s="8"/>
      <c r="BT1024" s="8"/>
      <c r="BU1024" s="8"/>
      <c r="BV1024" s="8"/>
      <c r="BW1024" s="8"/>
      <c r="BX1024" s="8"/>
    </row>
    <row r="1025" spans="5:76"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8"/>
      <c r="AD1025" s="8"/>
      <c r="AE1025" s="8"/>
      <c r="AF1025" s="8"/>
      <c r="AG1025" s="8"/>
      <c r="AH1025" s="8"/>
      <c r="AI1025" s="8"/>
      <c r="AJ1025" s="8"/>
      <c r="AK1025" s="8"/>
      <c r="AL1025" s="8"/>
      <c r="AM1025" s="8"/>
      <c r="AN1025" s="8"/>
      <c r="AO1025" s="8"/>
      <c r="AP1025" s="8"/>
      <c r="AQ1025" s="8"/>
      <c r="AR1025" s="8"/>
      <c r="AS1025" s="8"/>
      <c r="AT1025" s="8"/>
      <c r="AU1025" s="8"/>
      <c r="AV1025" s="8"/>
      <c r="AW1025" s="8"/>
      <c r="AX1025" s="8"/>
      <c r="AY1025" s="8"/>
      <c r="AZ1025" s="8"/>
      <c r="BA1025" s="8"/>
      <c r="BB1025" s="8"/>
      <c r="BC1025" s="8"/>
      <c r="BD1025" s="8"/>
      <c r="BE1025" s="8"/>
      <c r="BF1025" s="8"/>
      <c r="BG1025" s="8"/>
      <c r="BH1025" s="8"/>
      <c r="BI1025" s="8"/>
      <c r="BJ1025" s="8"/>
      <c r="BK1025" s="8"/>
      <c r="BL1025" s="8"/>
      <c r="BM1025" s="8"/>
      <c r="BN1025" s="8"/>
      <c r="BO1025" s="8"/>
      <c r="BP1025" s="8"/>
      <c r="BQ1025" s="8"/>
      <c r="BR1025" s="8"/>
      <c r="BS1025" s="8"/>
      <c r="BT1025" s="8"/>
      <c r="BU1025" s="8"/>
      <c r="BV1025" s="8"/>
      <c r="BW1025" s="8"/>
      <c r="BX1025" s="8"/>
    </row>
    <row r="1026" spans="5:76"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8"/>
      <c r="AD1026" s="8"/>
      <c r="AE1026" s="8"/>
      <c r="AF1026" s="8"/>
      <c r="AG1026" s="8"/>
      <c r="AH1026" s="8"/>
      <c r="AI1026" s="8"/>
      <c r="AJ1026" s="8"/>
      <c r="AK1026" s="8"/>
      <c r="AL1026" s="8"/>
      <c r="AM1026" s="8"/>
      <c r="AN1026" s="8"/>
      <c r="AO1026" s="8"/>
      <c r="AP1026" s="8"/>
      <c r="AQ1026" s="8"/>
      <c r="AR1026" s="8"/>
      <c r="AS1026" s="8"/>
      <c r="AT1026" s="8"/>
      <c r="AU1026" s="8"/>
      <c r="AV1026" s="8"/>
      <c r="AW1026" s="8"/>
      <c r="AX1026" s="8"/>
      <c r="AY1026" s="8"/>
      <c r="AZ1026" s="8"/>
      <c r="BA1026" s="8"/>
      <c r="BB1026" s="8"/>
      <c r="BC1026" s="8"/>
      <c r="BD1026" s="8"/>
      <c r="BE1026" s="8"/>
      <c r="BF1026" s="8"/>
      <c r="BG1026" s="8"/>
      <c r="BH1026" s="8"/>
      <c r="BI1026" s="8"/>
      <c r="BJ1026" s="8"/>
      <c r="BK1026" s="8"/>
      <c r="BL1026" s="8"/>
      <c r="BM1026" s="8"/>
      <c r="BN1026" s="8"/>
      <c r="BO1026" s="8"/>
      <c r="BP1026" s="8"/>
      <c r="BQ1026" s="8"/>
      <c r="BR1026" s="8"/>
      <c r="BS1026" s="8"/>
      <c r="BT1026" s="8"/>
      <c r="BU1026" s="8"/>
      <c r="BV1026" s="8"/>
      <c r="BW1026" s="8"/>
      <c r="BX1026" s="8"/>
    </row>
    <row r="1027" spans="5:76"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8"/>
      <c r="AD1027" s="8"/>
      <c r="AE1027" s="8"/>
      <c r="AF1027" s="8"/>
      <c r="AG1027" s="8"/>
      <c r="AH1027" s="8"/>
      <c r="AI1027" s="8"/>
      <c r="AJ1027" s="8"/>
      <c r="AK1027" s="8"/>
      <c r="AL1027" s="8"/>
      <c r="AM1027" s="8"/>
      <c r="AN1027" s="8"/>
      <c r="AO1027" s="8"/>
      <c r="AP1027" s="8"/>
      <c r="AQ1027" s="8"/>
      <c r="AR1027" s="8"/>
      <c r="AS1027" s="8"/>
      <c r="AT1027" s="8"/>
      <c r="AU1027" s="8"/>
      <c r="AV1027" s="8"/>
      <c r="AW1027" s="8"/>
      <c r="AX1027" s="8"/>
      <c r="AY1027" s="8"/>
      <c r="AZ1027" s="8"/>
      <c r="BA1027" s="8"/>
      <c r="BB1027" s="8"/>
      <c r="BC1027" s="8"/>
      <c r="BD1027" s="8"/>
      <c r="BE1027" s="8"/>
      <c r="BF1027" s="8"/>
      <c r="BG1027" s="8"/>
      <c r="BH1027" s="8"/>
      <c r="BI1027" s="8"/>
      <c r="BJ1027" s="8"/>
      <c r="BK1027" s="8"/>
      <c r="BL1027" s="8"/>
      <c r="BM1027" s="8"/>
      <c r="BN1027" s="8"/>
      <c r="BO1027" s="8"/>
      <c r="BP1027" s="8"/>
      <c r="BQ1027" s="8"/>
      <c r="BR1027" s="8"/>
      <c r="BS1027" s="8"/>
      <c r="BT1027" s="8"/>
      <c r="BU1027" s="8"/>
      <c r="BV1027" s="8"/>
      <c r="BW1027" s="8"/>
      <c r="BX1027" s="8"/>
    </row>
    <row r="1028" spans="5:76"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8"/>
      <c r="AD1028" s="8"/>
      <c r="AE1028" s="8"/>
      <c r="AF1028" s="8"/>
      <c r="AG1028" s="8"/>
      <c r="AH1028" s="8"/>
      <c r="AI1028" s="8"/>
      <c r="AJ1028" s="8"/>
      <c r="AK1028" s="8"/>
      <c r="AL1028" s="8"/>
      <c r="AM1028" s="8"/>
      <c r="AN1028" s="8"/>
      <c r="AO1028" s="8"/>
      <c r="AP1028" s="8"/>
      <c r="AQ1028" s="8"/>
      <c r="AR1028" s="8"/>
      <c r="AS1028" s="8"/>
      <c r="AT1028" s="8"/>
      <c r="AU1028" s="8"/>
      <c r="AV1028" s="8"/>
      <c r="AW1028" s="8"/>
      <c r="AX1028" s="8"/>
      <c r="AY1028" s="8"/>
      <c r="AZ1028" s="8"/>
      <c r="BA1028" s="8"/>
      <c r="BB1028" s="8"/>
      <c r="BC1028" s="8"/>
      <c r="BD1028" s="8"/>
      <c r="BE1028" s="8"/>
      <c r="BF1028" s="8"/>
      <c r="BG1028" s="8"/>
      <c r="BH1028" s="8"/>
      <c r="BI1028" s="8"/>
      <c r="BJ1028" s="8"/>
      <c r="BK1028" s="8"/>
      <c r="BL1028" s="8"/>
      <c r="BM1028" s="8"/>
      <c r="BN1028" s="8"/>
      <c r="BO1028" s="8"/>
      <c r="BP1028" s="8"/>
      <c r="BQ1028" s="8"/>
      <c r="BR1028" s="8"/>
      <c r="BS1028" s="8"/>
      <c r="BT1028" s="8"/>
      <c r="BU1028" s="8"/>
      <c r="BV1028" s="8"/>
      <c r="BW1028" s="8"/>
      <c r="BX1028" s="8"/>
    </row>
    <row r="1029" spans="5:76"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8"/>
      <c r="AD1029" s="8"/>
      <c r="AE1029" s="8"/>
      <c r="AF1029" s="8"/>
      <c r="AG1029" s="8"/>
      <c r="AH1029" s="8"/>
      <c r="AI1029" s="8"/>
      <c r="AJ1029" s="8"/>
      <c r="AK1029" s="8"/>
      <c r="AL1029" s="8"/>
      <c r="AM1029" s="8"/>
      <c r="AN1029" s="8"/>
      <c r="AO1029" s="8"/>
      <c r="AP1029" s="8"/>
      <c r="AQ1029" s="8"/>
      <c r="AR1029" s="8"/>
      <c r="AS1029" s="8"/>
      <c r="AT1029" s="8"/>
      <c r="AU1029" s="8"/>
      <c r="AV1029" s="8"/>
      <c r="AW1029" s="8"/>
      <c r="AX1029" s="8"/>
      <c r="AY1029" s="8"/>
      <c r="AZ1029" s="8"/>
      <c r="BA1029" s="8"/>
      <c r="BB1029" s="8"/>
      <c r="BC1029" s="8"/>
      <c r="BD1029" s="8"/>
      <c r="BE1029" s="8"/>
      <c r="BF1029" s="8"/>
      <c r="BG1029" s="8"/>
      <c r="BH1029" s="8"/>
      <c r="BI1029" s="8"/>
      <c r="BJ1029" s="8"/>
      <c r="BK1029" s="8"/>
      <c r="BL1029" s="8"/>
      <c r="BM1029" s="8"/>
      <c r="BN1029" s="8"/>
      <c r="BO1029" s="8"/>
      <c r="BP1029" s="8"/>
      <c r="BQ1029" s="8"/>
      <c r="BR1029" s="8"/>
      <c r="BS1029" s="8"/>
      <c r="BT1029" s="8"/>
      <c r="BU1029" s="8"/>
      <c r="BV1029" s="8"/>
      <c r="BW1029" s="8"/>
      <c r="BX1029" s="8"/>
    </row>
    <row r="1030" spans="5:76"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8"/>
      <c r="AD1030" s="8"/>
      <c r="AE1030" s="8"/>
      <c r="AF1030" s="8"/>
      <c r="AG1030" s="8"/>
      <c r="AH1030" s="8"/>
      <c r="AI1030" s="8"/>
      <c r="AJ1030" s="8"/>
      <c r="AK1030" s="8"/>
      <c r="AL1030" s="8"/>
      <c r="AM1030" s="8"/>
      <c r="AN1030" s="8"/>
      <c r="AO1030" s="8"/>
      <c r="AP1030" s="8"/>
      <c r="AQ1030" s="8"/>
      <c r="AR1030" s="8"/>
      <c r="AS1030" s="8"/>
      <c r="AT1030" s="8"/>
      <c r="AU1030" s="8"/>
      <c r="AV1030" s="8"/>
      <c r="AW1030" s="8"/>
      <c r="AX1030" s="8"/>
      <c r="AY1030" s="8"/>
      <c r="AZ1030" s="8"/>
      <c r="BA1030" s="8"/>
      <c r="BB1030" s="8"/>
      <c r="BC1030" s="8"/>
      <c r="BD1030" s="8"/>
      <c r="BE1030" s="8"/>
      <c r="BF1030" s="8"/>
      <c r="BG1030" s="8"/>
      <c r="BH1030" s="8"/>
      <c r="BI1030" s="8"/>
      <c r="BJ1030" s="8"/>
      <c r="BK1030" s="8"/>
      <c r="BL1030" s="8"/>
      <c r="BM1030" s="8"/>
      <c r="BN1030" s="8"/>
      <c r="BO1030" s="8"/>
      <c r="BP1030" s="8"/>
      <c r="BQ1030" s="8"/>
      <c r="BR1030" s="8"/>
      <c r="BS1030" s="8"/>
      <c r="BT1030" s="8"/>
      <c r="BU1030" s="8"/>
      <c r="BV1030" s="8"/>
      <c r="BW1030" s="8"/>
      <c r="BX1030" s="8"/>
    </row>
    <row r="1031" spans="5:76"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8"/>
      <c r="AD1031" s="8"/>
      <c r="AE1031" s="8"/>
      <c r="AF1031" s="8"/>
      <c r="AG1031" s="8"/>
      <c r="AH1031" s="8"/>
      <c r="AI1031" s="8"/>
      <c r="AJ1031" s="8"/>
      <c r="AK1031" s="8"/>
      <c r="AL1031" s="8"/>
      <c r="AM1031" s="8"/>
      <c r="AN1031" s="8"/>
      <c r="AO1031" s="8"/>
      <c r="AP1031" s="8"/>
      <c r="AQ1031" s="8"/>
      <c r="AR1031" s="8"/>
      <c r="AS1031" s="8"/>
      <c r="AT1031" s="8"/>
      <c r="AU1031" s="8"/>
      <c r="AV1031" s="8"/>
      <c r="AW1031" s="8"/>
      <c r="AX1031" s="8"/>
      <c r="AY1031" s="8"/>
      <c r="AZ1031" s="8"/>
      <c r="BA1031" s="8"/>
      <c r="BB1031" s="8"/>
      <c r="BC1031" s="8"/>
      <c r="BD1031" s="8"/>
      <c r="BE1031" s="8"/>
      <c r="BF1031" s="8"/>
      <c r="BG1031" s="8"/>
      <c r="BH1031" s="8"/>
      <c r="BI1031" s="8"/>
      <c r="BJ1031" s="8"/>
      <c r="BK1031" s="8"/>
      <c r="BL1031" s="8"/>
      <c r="BM1031" s="8"/>
      <c r="BN1031" s="8"/>
      <c r="BO1031" s="8"/>
      <c r="BP1031" s="8"/>
      <c r="BQ1031" s="8"/>
      <c r="BR1031" s="8"/>
      <c r="BS1031" s="8"/>
      <c r="BT1031" s="8"/>
      <c r="BU1031" s="8"/>
      <c r="BV1031" s="8"/>
      <c r="BW1031" s="8"/>
      <c r="BX1031" s="8"/>
    </row>
    <row r="1032" spans="5:76"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8"/>
      <c r="AD1032" s="8"/>
      <c r="AE1032" s="8"/>
      <c r="AF1032" s="8"/>
      <c r="AG1032" s="8"/>
      <c r="AH1032" s="8"/>
      <c r="AI1032" s="8"/>
      <c r="AJ1032" s="8"/>
      <c r="AK1032" s="8"/>
      <c r="AL1032" s="8"/>
      <c r="AM1032" s="8"/>
      <c r="AN1032" s="8"/>
      <c r="AO1032" s="8"/>
      <c r="AP1032" s="8"/>
      <c r="AQ1032" s="8"/>
      <c r="AR1032" s="8"/>
      <c r="AS1032" s="8"/>
      <c r="AT1032" s="8"/>
      <c r="AU1032" s="8"/>
      <c r="AV1032" s="8"/>
      <c r="AW1032" s="8"/>
      <c r="AX1032" s="8"/>
      <c r="AY1032" s="8"/>
      <c r="AZ1032" s="8"/>
      <c r="BA1032" s="8"/>
      <c r="BB1032" s="8"/>
      <c r="BC1032" s="8"/>
      <c r="BD1032" s="8"/>
      <c r="BE1032" s="8"/>
      <c r="BF1032" s="8"/>
      <c r="BG1032" s="8"/>
      <c r="BH1032" s="8"/>
      <c r="BI1032" s="8"/>
      <c r="BJ1032" s="8"/>
      <c r="BK1032" s="8"/>
      <c r="BL1032" s="8"/>
      <c r="BM1032" s="8"/>
      <c r="BN1032" s="8"/>
      <c r="BO1032" s="8"/>
      <c r="BP1032" s="8"/>
      <c r="BQ1032" s="8"/>
      <c r="BR1032" s="8"/>
      <c r="BS1032" s="8"/>
      <c r="BT1032" s="8"/>
      <c r="BU1032" s="8"/>
      <c r="BV1032" s="8"/>
      <c r="BW1032" s="8"/>
      <c r="BX1032" s="8"/>
    </row>
    <row r="1033" spans="5:76"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8"/>
      <c r="AD1033" s="8"/>
      <c r="AE1033" s="8"/>
      <c r="AF1033" s="8"/>
      <c r="AG1033" s="8"/>
      <c r="AH1033" s="8"/>
      <c r="AI1033" s="8"/>
      <c r="AJ1033" s="8"/>
      <c r="AK1033" s="8"/>
      <c r="AL1033" s="8"/>
      <c r="AM1033" s="8"/>
      <c r="AN1033" s="8"/>
      <c r="AO1033" s="8"/>
      <c r="AP1033" s="8"/>
      <c r="AQ1033" s="8"/>
      <c r="AR1033" s="8"/>
      <c r="AS1033" s="8"/>
      <c r="AT1033" s="8"/>
      <c r="AU1033" s="8"/>
      <c r="AV1033" s="8"/>
      <c r="AW1033" s="8"/>
      <c r="AX1033" s="8"/>
      <c r="AY1033" s="8"/>
      <c r="AZ1033" s="8"/>
      <c r="BA1033" s="8"/>
      <c r="BB1033" s="8"/>
      <c r="BC1033" s="8"/>
      <c r="BD1033" s="8"/>
      <c r="BE1033" s="8"/>
      <c r="BF1033" s="8"/>
      <c r="BG1033" s="8"/>
      <c r="BH1033" s="8"/>
      <c r="BI1033" s="8"/>
      <c r="BJ1033" s="8"/>
      <c r="BK1033" s="8"/>
      <c r="BL1033" s="8"/>
      <c r="BM1033" s="8"/>
      <c r="BN1033" s="8"/>
      <c r="BO1033" s="8"/>
      <c r="BP1033" s="8"/>
      <c r="BQ1033" s="8"/>
      <c r="BR1033" s="8"/>
      <c r="BS1033" s="8"/>
      <c r="BT1033" s="8"/>
      <c r="BU1033" s="8"/>
      <c r="BV1033" s="8"/>
      <c r="BW1033" s="8"/>
      <c r="BX1033" s="8"/>
    </row>
    <row r="1034" spans="5:76"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8"/>
      <c r="AD1034" s="8"/>
      <c r="AE1034" s="8"/>
      <c r="AF1034" s="8"/>
      <c r="AG1034" s="8"/>
      <c r="AH1034" s="8"/>
      <c r="AI1034" s="8"/>
      <c r="AJ1034" s="8"/>
      <c r="AK1034" s="8"/>
      <c r="AL1034" s="8"/>
      <c r="AM1034" s="8"/>
      <c r="AN1034" s="8"/>
      <c r="AO1034" s="8"/>
      <c r="AP1034" s="8"/>
      <c r="AQ1034" s="8"/>
      <c r="AR1034" s="8"/>
      <c r="AS1034" s="8"/>
      <c r="AT1034" s="8"/>
      <c r="AU1034" s="8"/>
      <c r="AV1034" s="8"/>
      <c r="AW1034" s="8"/>
      <c r="AX1034" s="8"/>
      <c r="AY1034" s="8"/>
      <c r="AZ1034" s="8"/>
      <c r="BA1034" s="8"/>
      <c r="BB1034" s="8"/>
      <c r="BC1034" s="8"/>
      <c r="BD1034" s="8"/>
      <c r="BE1034" s="8"/>
      <c r="BF1034" s="8"/>
      <c r="BG1034" s="8"/>
      <c r="BH1034" s="8"/>
      <c r="BI1034" s="8"/>
      <c r="BJ1034" s="8"/>
      <c r="BK1034" s="8"/>
      <c r="BL1034" s="8"/>
      <c r="BM1034" s="8"/>
      <c r="BN1034" s="8"/>
      <c r="BO1034" s="8"/>
      <c r="BP1034" s="8"/>
      <c r="BQ1034" s="8"/>
      <c r="BR1034" s="8"/>
      <c r="BS1034" s="8"/>
      <c r="BT1034" s="8"/>
      <c r="BU1034" s="8"/>
      <c r="BV1034" s="8"/>
      <c r="BW1034" s="8"/>
      <c r="BX1034" s="8"/>
    </row>
    <row r="1035" spans="5:76"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8"/>
      <c r="AD1035" s="8"/>
      <c r="AE1035" s="8"/>
      <c r="AF1035" s="8"/>
      <c r="AG1035" s="8"/>
      <c r="AH1035" s="8"/>
      <c r="AI1035" s="8"/>
      <c r="AJ1035" s="8"/>
      <c r="AK1035" s="8"/>
      <c r="AL1035" s="8"/>
      <c r="AM1035" s="8"/>
      <c r="AN1035" s="8"/>
      <c r="AO1035" s="8"/>
      <c r="AP1035" s="8"/>
      <c r="AQ1035" s="8"/>
      <c r="AR1035" s="8"/>
      <c r="AS1035" s="8"/>
      <c r="AT1035" s="8"/>
      <c r="AU1035" s="8"/>
      <c r="AV1035" s="8"/>
      <c r="AW1035" s="8"/>
      <c r="AX1035" s="8"/>
      <c r="AY1035" s="8"/>
      <c r="AZ1035" s="8"/>
      <c r="BA1035" s="8"/>
      <c r="BB1035" s="8"/>
      <c r="BC1035" s="8"/>
      <c r="BD1035" s="8"/>
      <c r="BE1035" s="8"/>
      <c r="BF1035" s="8"/>
      <c r="BG1035" s="8"/>
      <c r="BH1035" s="8"/>
      <c r="BI1035" s="8"/>
      <c r="BJ1035" s="8"/>
      <c r="BK1035" s="8"/>
      <c r="BL1035" s="8"/>
      <c r="BM1035" s="8"/>
      <c r="BN1035" s="8"/>
      <c r="BO1035" s="8"/>
      <c r="BP1035" s="8"/>
      <c r="BQ1035" s="8"/>
      <c r="BR1035" s="8"/>
      <c r="BS1035" s="8"/>
      <c r="BT1035" s="8"/>
      <c r="BU1035" s="8"/>
      <c r="BV1035" s="8"/>
      <c r="BW1035" s="8"/>
      <c r="BX1035" s="8"/>
    </row>
    <row r="1036" spans="5:76"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8"/>
      <c r="AD1036" s="8"/>
      <c r="AE1036" s="8"/>
      <c r="AF1036" s="8"/>
      <c r="AG1036" s="8"/>
      <c r="AH1036" s="8"/>
      <c r="AI1036" s="8"/>
      <c r="AJ1036" s="8"/>
      <c r="AK1036" s="8"/>
      <c r="AL1036" s="8"/>
      <c r="AM1036" s="8"/>
      <c r="AN1036" s="8"/>
      <c r="AO1036" s="8"/>
      <c r="AP1036" s="8"/>
      <c r="AQ1036" s="8"/>
      <c r="AR1036" s="8"/>
      <c r="AS1036" s="8"/>
      <c r="AT1036" s="8"/>
      <c r="AU1036" s="8"/>
      <c r="AV1036" s="8"/>
      <c r="AW1036" s="8"/>
      <c r="AX1036" s="8"/>
      <c r="AY1036" s="8"/>
      <c r="AZ1036" s="8"/>
      <c r="BA1036" s="8"/>
      <c r="BB1036" s="8"/>
      <c r="BC1036" s="8"/>
      <c r="BD1036" s="8"/>
      <c r="BE1036" s="8"/>
      <c r="BF1036" s="8"/>
      <c r="BG1036" s="8"/>
      <c r="BH1036" s="8"/>
      <c r="BI1036" s="8"/>
      <c r="BJ1036" s="8"/>
      <c r="BK1036" s="8"/>
      <c r="BL1036" s="8"/>
      <c r="BM1036" s="8"/>
      <c r="BN1036" s="8"/>
      <c r="BO1036" s="8"/>
      <c r="BP1036" s="8"/>
      <c r="BQ1036" s="8"/>
      <c r="BR1036" s="8"/>
      <c r="BS1036" s="8"/>
      <c r="BT1036" s="8"/>
      <c r="BU1036" s="8"/>
      <c r="BV1036" s="8"/>
      <c r="BW1036" s="8"/>
      <c r="BX1036" s="8"/>
    </row>
    <row r="1037" spans="5:76"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8"/>
      <c r="AD1037" s="8"/>
      <c r="AE1037" s="8"/>
      <c r="AF1037" s="8"/>
      <c r="AG1037" s="8"/>
      <c r="AH1037" s="8"/>
      <c r="AI1037" s="8"/>
      <c r="AJ1037" s="8"/>
      <c r="AK1037" s="8"/>
      <c r="AL1037" s="8"/>
      <c r="AM1037" s="8"/>
      <c r="AN1037" s="8"/>
      <c r="AO1037" s="8"/>
      <c r="AP1037" s="8"/>
      <c r="AQ1037" s="8"/>
      <c r="AR1037" s="8"/>
      <c r="AS1037" s="8"/>
      <c r="AT1037" s="8"/>
      <c r="AU1037" s="8"/>
      <c r="AV1037" s="8"/>
      <c r="AW1037" s="8"/>
      <c r="AX1037" s="8"/>
      <c r="AY1037" s="8"/>
      <c r="AZ1037" s="8"/>
      <c r="BA1037" s="8"/>
      <c r="BB1037" s="8"/>
      <c r="BC1037" s="8"/>
      <c r="BD1037" s="8"/>
      <c r="BE1037" s="8"/>
      <c r="BF1037" s="8"/>
      <c r="BG1037" s="8"/>
      <c r="BH1037" s="8"/>
      <c r="BI1037" s="8"/>
      <c r="BJ1037" s="8"/>
      <c r="BK1037" s="8"/>
      <c r="BL1037" s="8"/>
      <c r="BM1037" s="8"/>
      <c r="BN1037" s="8"/>
      <c r="BO1037" s="8"/>
      <c r="BP1037" s="8"/>
      <c r="BQ1037" s="8"/>
      <c r="BR1037" s="8"/>
      <c r="BS1037" s="8"/>
      <c r="BT1037" s="8"/>
      <c r="BU1037" s="8"/>
      <c r="BV1037" s="8"/>
      <c r="BW1037" s="8"/>
      <c r="BX1037" s="8"/>
    </row>
    <row r="1038" spans="5:76"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8"/>
      <c r="AD1038" s="8"/>
      <c r="AE1038" s="8"/>
      <c r="AF1038" s="8"/>
      <c r="AG1038" s="8"/>
      <c r="AH1038" s="8"/>
      <c r="AI1038" s="8"/>
      <c r="AJ1038" s="8"/>
      <c r="AK1038" s="8"/>
      <c r="AL1038" s="8"/>
      <c r="AM1038" s="8"/>
      <c r="AN1038" s="8"/>
      <c r="AO1038" s="8"/>
      <c r="AP1038" s="8"/>
      <c r="AQ1038" s="8"/>
      <c r="AR1038" s="8"/>
      <c r="AS1038" s="8"/>
      <c r="AT1038" s="8"/>
      <c r="AU1038" s="8"/>
      <c r="AV1038" s="8"/>
      <c r="AW1038" s="8"/>
      <c r="AX1038" s="8"/>
      <c r="AY1038" s="8"/>
      <c r="AZ1038" s="8"/>
      <c r="BA1038" s="8"/>
      <c r="BB1038" s="8"/>
      <c r="BC1038" s="8"/>
      <c r="BD1038" s="8"/>
      <c r="BE1038" s="8"/>
      <c r="BF1038" s="8"/>
      <c r="BG1038" s="8"/>
      <c r="BH1038" s="8"/>
      <c r="BI1038" s="8"/>
      <c r="BJ1038" s="8"/>
      <c r="BK1038" s="8"/>
      <c r="BL1038" s="8"/>
      <c r="BM1038" s="8"/>
      <c r="BN1038" s="8"/>
      <c r="BO1038" s="8"/>
      <c r="BP1038" s="8"/>
      <c r="BQ1038" s="8"/>
      <c r="BR1038" s="8"/>
      <c r="BS1038" s="8"/>
      <c r="BT1038" s="8"/>
      <c r="BU1038" s="8"/>
      <c r="BV1038" s="8"/>
      <c r="BW1038" s="8"/>
      <c r="BX1038" s="8"/>
    </row>
    <row r="1039" spans="5:76"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8"/>
      <c r="AD1039" s="8"/>
      <c r="AE1039" s="8"/>
      <c r="AF1039" s="8"/>
      <c r="AG1039" s="8"/>
      <c r="AH1039" s="8"/>
      <c r="AI1039" s="8"/>
      <c r="AJ1039" s="8"/>
      <c r="AK1039" s="8"/>
      <c r="AL1039" s="8"/>
      <c r="AM1039" s="8"/>
      <c r="AN1039" s="8"/>
      <c r="AO1039" s="8"/>
      <c r="AP1039" s="8"/>
      <c r="AQ1039" s="8"/>
      <c r="AR1039" s="8"/>
      <c r="AS1039" s="8"/>
      <c r="AT1039" s="8"/>
      <c r="AU1039" s="8"/>
      <c r="AV1039" s="8"/>
      <c r="AW1039" s="8"/>
      <c r="AX1039" s="8"/>
      <c r="AY1039" s="8"/>
      <c r="AZ1039" s="8"/>
      <c r="BA1039" s="8"/>
      <c r="BB1039" s="8"/>
      <c r="BC1039" s="8"/>
      <c r="BD1039" s="8"/>
      <c r="BE1039" s="8"/>
      <c r="BF1039" s="8"/>
      <c r="BG1039" s="8"/>
      <c r="BH1039" s="8"/>
      <c r="BI1039" s="8"/>
      <c r="BJ1039" s="8"/>
      <c r="BK1039" s="8"/>
      <c r="BL1039" s="8"/>
      <c r="BM1039" s="8"/>
      <c r="BN1039" s="8"/>
      <c r="BO1039" s="8"/>
      <c r="BP1039" s="8"/>
      <c r="BQ1039" s="8"/>
      <c r="BR1039" s="8"/>
      <c r="BS1039" s="8"/>
      <c r="BT1039" s="8"/>
      <c r="BU1039" s="8"/>
      <c r="BV1039" s="8"/>
      <c r="BW1039" s="8"/>
      <c r="BX1039" s="8"/>
    </row>
    <row r="1040" spans="5:76"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8"/>
      <c r="AD1040" s="8"/>
      <c r="AE1040" s="8"/>
      <c r="AF1040" s="8"/>
      <c r="AG1040" s="8"/>
      <c r="AH1040" s="8"/>
      <c r="AI1040" s="8"/>
      <c r="AJ1040" s="8"/>
      <c r="AK1040" s="8"/>
      <c r="AL1040" s="8"/>
      <c r="AM1040" s="8"/>
      <c r="AN1040" s="8"/>
      <c r="AO1040" s="8"/>
      <c r="AP1040" s="8"/>
      <c r="AQ1040" s="8"/>
      <c r="AR1040" s="8"/>
      <c r="AS1040" s="8"/>
      <c r="AT1040" s="8"/>
      <c r="AU1040" s="8"/>
      <c r="AV1040" s="8"/>
      <c r="AW1040" s="8"/>
      <c r="AX1040" s="8"/>
      <c r="AY1040" s="8"/>
      <c r="AZ1040" s="8"/>
      <c r="BA1040" s="8"/>
      <c r="BB1040" s="8"/>
      <c r="BC1040" s="8"/>
      <c r="BD1040" s="8"/>
      <c r="BE1040" s="8"/>
      <c r="BF1040" s="8"/>
      <c r="BG1040" s="8"/>
      <c r="BH1040" s="8"/>
      <c r="BI1040" s="8"/>
      <c r="BJ1040" s="8"/>
      <c r="BK1040" s="8"/>
      <c r="BL1040" s="8"/>
      <c r="BM1040" s="8"/>
      <c r="BN1040" s="8"/>
      <c r="BO1040" s="8"/>
      <c r="BP1040" s="8"/>
      <c r="BQ1040" s="8"/>
      <c r="BR1040" s="8"/>
      <c r="BS1040" s="8"/>
      <c r="BT1040" s="8"/>
      <c r="BU1040" s="8"/>
      <c r="BV1040" s="8"/>
      <c r="BW1040" s="8"/>
      <c r="BX1040" s="8"/>
    </row>
    <row r="1041" spans="5:76"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8"/>
      <c r="AD1041" s="8"/>
      <c r="AE1041" s="8"/>
      <c r="AF1041" s="8"/>
      <c r="AG1041" s="8"/>
      <c r="AH1041" s="8"/>
      <c r="AI1041" s="8"/>
      <c r="AJ1041" s="8"/>
      <c r="AK1041" s="8"/>
      <c r="AL1041" s="8"/>
      <c r="AM1041" s="8"/>
      <c r="AN1041" s="8"/>
      <c r="AO1041" s="8"/>
      <c r="AP1041" s="8"/>
      <c r="AQ1041" s="8"/>
      <c r="AR1041" s="8"/>
      <c r="AS1041" s="8"/>
      <c r="AT1041" s="8"/>
      <c r="AU1041" s="8"/>
      <c r="AV1041" s="8"/>
      <c r="AW1041" s="8"/>
      <c r="AX1041" s="8"/>
      <c r="AY1041" s="8"/>
      <c r="AZ1041" s="8"/>
      <c r="BA1041" s="8"/>
      <c r="BB1041" s="8"/>
      <c r="BC1041" s="8"/>
      <c r="BD1041" s="8"/>
      <c r="BE1041" s="8"/>
      <c r="BF1041" s="8"/>
      <c r="BG1041" s="8"/>
      <c r="BH1041" s="8"/>
      <c r="BI1041" s="8"/>
      <c r="BJ1041" s="8"/>
      <c r="BK1041" s="8"/>
      <c r="BL1041" s="8"/>
      <c r="BM1041" s="8"/>
      <c r="BN1041" s="8"/>
      <c r="BO1041" s="8"/>
      <c r="BP1041" s="8"/>
      <c r="BQ1041" s="8"/>
      <c r="BR1041" s="8"/>
      <c r="BS1041" s="8"/>
      <c r="BT1041" s="8"/>
      <c r="BU1041" s="8"/>
      <c r="BV1041" s="8"/>
      <c r="BW1041" s="8"/>
      <c r="BX1041" s="8"/>
    </row>
    <row r="1042" spans="5:76"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8"/>
      <c r="AD1042" s="8"/>
      <c r="AE1042" s="8"/>
      <c r="AF1042" s="8"/>
      <c r="AG1042" s="8"/>
      <c r="AH1042" s="8"/>
      <c r="AI1042" s="8"/>
      <c r="AJ1042" s="8"/>
      <c r="AK1042" s="8"/>
      <c r="AL1042" s="8"/>
      <c r="AM1042" s="8"/>
      <c r="AN1042" s="8"/>
      <c r="AO1042" s="8"/>
      <c r="AP1042" s="8"/>
      <c r="AQ1042" s="8"/>
      <c r="AR1042" s="8"/>
      <c r="AS1042" s="8"/>
      <c r="AT1042" s="8"/>
      <c r="AU1042" s="8"/>
      <c r="AV1042" s="8"/>
      <c r="AW1042" s="8"/>
      <c r="AX1042" s="8"/>
      <c r="AY1042" s="8"/>
      <c r="AZ1042" s="8"/>
      <c r="BA1042" s="8"/>
      <c r="BB1042" s="8"/>
      <c r="BC1042" s="8"/>
      <c r="BD1042" s="8"/>
      <c r="BE1042" s="8"/>
      <c r="BF1042" s="8"/>
      <c r="BG1042" s="8"/>
      <c r="BH1042" s="8"/>
      <c r="BI1042" s="8"/>
      <c r="BJ1042" s="8"/>
      <c r="BK1042" s="8"/>
      <c r="BL1042" s="8"/>
      <c r="BM1042" s="8"/>
      <c r="BN1042" s="8"/>
      <c r="BO1042" s="8"/>
      <c r="BP1042" s="8"/>
      <c r="BQ1042" s="8"/>
      <c r="BR1042" s="8"/>
      <c r="BS1042" s="8"/>
      <c r="BT1042" s="8"/>
      <c r="BU1042" s="8"/>
      <c r="BV1042" s="8"/>
      <c r="BW1042" s="8"/>
      <c r="BX1042" s="8"/>
    </row>
    <row r="1043" spans="5:76"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8"/>
      <c r="AD1043" s="8"/>
      <c r="AE1043" s="8"/>
      <c r="AF1043" s="8"/>
      <c r="AG1043" s="8"/>
      <c r="AH1043" s="8"/>
      <c r="AI1043" s="8"/>
      <c r="AJ1043" s="8"/>
      <c r="AK1043" s="8"/>
      <c r="AL1043" s="8"/>
      <c r="AM1043" s="8"/>
      <c r="AN1043" s="8"/>
      <c r="AO1043" s="8"/>
      <c r="AP1043" s="8"/>
      <c r="AQ1043" s="8"/>
      <c r="AR1043" s="8"/>
      <c r="AS1043" s="8"/>
      <c r="AT1043" s="8"/>
      <c r="AU1043" s="8"/>
      <c r="AV1043" s="8"/>
      <c r="AW1043" s="8"/>
      <c r="AX1043" s="8"/>
      <c r="AY1043" s="8"/>
      <c r="AZ1043" s="8"/>
      <c r="BA1043" s="8"/>
      <c r="BB1043" s="8"/>
      <c r="BC1043" s="8"/>
      <c r="BD1043" s="8"/>
      <c r="BE1043" s="8"/>
      <c r="BF1043" s="8"/>
      <c r="BG1043" s="8"/>
      <c r="BH1043" s="8"/>
      <c r="BI1043" s="8"/>
      <c r="BJ1043" s="8"/>
      <c r="BK1043" s="8"/>
      <c r="BL1043" s="8"/>
      <c r="BM1043" s="8"/>
      <c r="BN1043" s="8"/>
      <c r="BO1043" s="8"/>
      <c r="BP1043" s="8"/>
      <c r="BQ1043" s="8"/>
      <c r="BR1043" s="8"/>
      <c r="BS1043" s="8"/>
      <c r="BT1043" s="8"/>
      <c r="BU1043" s="8"/>
      <c r="BV1043" s="8"/>
      <c r="BW1043" s="8"/>
      <c r="BX1043" s="8"/>
    </row>
    <row r="1044" spans="5:76"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8"/>
      <c r="AD1044" s="8"/>
      <c r="AE1044" s="8"/>
      <c r="AF1044" s="8"/>
      <c r="AG1044" s="8"/>
      <c r="AH1044" s="8"/>
      <c r="AI1044" s="8"/>
      <c r="AJ1044" s="8"/>
      <c r="AK1044" s="8"/>
      <c r="AL1044" s="8"/>
      <c r="AM1044" s="8"/>
      <c r="AN1044" s="8"/>
      <c r="AO1044" s="8"/>
      <c r="AP1044" s="8"/>
      <c r="AQ1044" s="8"/>
      <c r="AR1044" s="8"/>
      <c r="AS1044" s="8"/>
      <c r="AT1044" s="8"/>
      <c r="AU1044" s="8"/>
      <c r="AV1044" s="8"/>
      <c r="AW1044" s="8"/>
      <c r="AX1044" s="8"/>
      <c r="AY1044" s="8"/>
      <c r="AZ1044" s="8"/>
      <c r="BA1044" s="8"/>
      <c r="BB1044" s="8"/>
      <c r="BC1044" s="8"/>
      <c r="BD1044" s="8"/>
      <c r="BE1044" s="8"/>
      <c r="BF1044" s="8"/>
      <c r="BG1044" s="8"/>
      <c r="BH1044" s="8"/>
      <c r="BI1044" s="8"/>
      <c r="BJ1044" s="8"/>
      <c r="BK1044" s="8"/>
      <c r="BL1044" s="8"/>
      <c r="BM1044" s="8"/>
      <c r="BN1044" s="8"/>
      <c r="BO1044" s="8"/>
      <c r="BP1044" s="8"/>
      <c r="BQ1044" s="8"/>
      <c r="BR1044" s="8"/>
      <c r="BS1044" s="8"/>
      <c r="BT1044" s="8"/>
      <c r="BU1044" s="8"/>
      <c r="BV1044" s="8"/>
      <c r="BW1044" s="8"/>
      <c r="BX1044" s="8"/>
    </row>
    <row r="1045" spans="5:76"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8"/>
      <c r="AD1045" s="8"/>
      <c r="AE1045" s="8"/>
      <c r="AF1045" s="8"/>
      <c r="AG1045" s="8"/>
      <c r="AH1045" s="8"/>
      <c r="AI1045" s="8"/>
      <c r="AJ1045" s="8"/>
      <c r="AK1045" s="8"/>
      <c r="AL1045" s="8"/>
      <c r="AM1045" s="8"/>
      <c r="AN1045" s="8"/>
      <c r="AO1045" s="8"/>
      <c r="AP1045" s="8"/>
      <c r="AQ1045" s="8"/>
      <c r="AR1045" s="8"/>
      <c r="AS1045" s="8"/>
      <c r="AT1045" s="8"/>
      <c r="AU1045" s="8"/>
      <c r="AV1045" s="8"/>
      <c r="AW1045" s="8"/>
      <c r="AX1045" s="8"/>
      <c r="AY1045" s="8"/>
      <c r="AZ1045" s="8"/>
      <c r="BA1045" s="8"/>
      <c r="BB1045" s="8"/>
      <c r="BC1045" s="8"/>
      <c r="BD1045" s="8"/>
      <c r="BE1045" s="8"/>
      <c r="BF1045" s="8"/>
      <c r="BG1045" s="8"/>
      <c r="BH1045" s="8"/>
      <c r="BI1045" s="8"/>
      <c r="BJ1045" s="8"/>
      <c r="BK1045" s="8"/>
      <c r="BL1045" s="8"/>
      <c r="BM1045" s="8"/>
      <c r="BN1045" s="8"/>
      <c r="BO1045" s="8"/>
      <c r="BP1045" s="8"/>
      <c r="BQ1045" s="8"/>
      <c r="BR1045" s="8"/>
      <c r="BS1045" s="8"/>
      <c r="BT1045" s="8"/>
      <c r="BU1045" s="8"/>
      <c r="BV1045" s="8"/>
      <c r="BW1045" s="8"/>
      <c r="BX1045" s="8"/>
    </row>
    <row r="1046" spans="5:76"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8"/>
      <c r="AD1046" s="8"/>
      <c r="AE1046" s="8"/>
      <c r="AF1046" s="8"/>
      <c r="AG1046" s="8"/>
      <c r="AH1046" s="8"/>
      <c r="AI1046" s="8"/>
      <c r="AJ1046" s="8"/>
      <c r="AK1046" s="8"/>
      <c r="AL1046" s="8"/>
      <c r="AM1046" s="8"/>
      <c r="AN1046" s="8"/>
      <c r="AO1046" s="8"/>
      <c r="AP1046" s="8"/>
      <c r="AQ1046" s="8"/>
      <c r="AR1046" s="8"/>
      <c r="AS1046" s="8"/>
      <c r="AT1046" s="8"/>
      <c r="AU1046" s="8"/>
      <c r="AV1046" s="8"/>
      <c r="AW1046" s="8"/>
      <c r="AX1046" s="8"/>
      <c r="AY1046" s="8"/>
      <c r="AZ1046" s="8"/>
      <c r="BA1046" s="8"/>
      <c r="BB1046" s="8"/>
      <c r="BC1046" s="8"/>
      <c r="BD1046" s="8"/>
      <c r="BE1046" s="8"/>
      <c r="BF1046" s="8"/>
      <c r="BG1046" s="8"/>
      <c r="BH1046" s="8"/>
      <c r="BI1046" s="8"/>
      <c r="BJ1046" s="8"/>
      <c r="BK1046" s="8"/>
      <c r="BL1046" s="8"/>
      <c r="BM1046" s="8"/>
      <c r="BN1046" s="8"/>
      <c r="BO1046" s="8"/>
      <c r="BP1046" s="8"/>
      <c r="BQ1046" s="8"/>
      <c r="BR1046" s="8"/>
      <c r="BS1046" s="8"/>
      <c r="BT1046" s="8"/>
      <c r="BU1046" s="8"/>
      <c r="BV1046" s="8"/>
      <c r="BW1046" s="8"/>
      <c r="BX1046" s="8"/>
    </row>
    <row r="1047" spans="5:76"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8"/>
      <c r="AD1047" s="8"/>
      <c r="AE1047" s="8"/>
      <c r="AF1047" s="8"/>
      <c r="AG1047" s="8"/>
      <c r="AH1047" s="8"/>
      <c r="AI1047" s="8"/>
      <c r="AJ1047" s="8"/>
      <c r="AK1047" s="8"/>
      <c r="AL1047" s="8"/>
      <c r="AM1047" s="8"/>
      <c r="AN1047" s="8"/>
      <c r="AO1047" s="8"/>
      <c r="AP1047" s="8"/>
      <c r="AQ1047" s="8"/>
      <c r="AR1047" s="8"/>
      <c r="AS1047" s="8"/>
      <c r="AT1047" s="8"/>
      <c r="AU1047" s="8"/>
      <c r="AV1047" s="8"/>
      <c r="AW1047" s="8"/>
      <c r="AX1047" s="8"/>
      <c r="AY1047" s="8"/>
      <c r="AZ1047" s="8"/>
      <c r="BA1047" s="8"/>
      <c r="BB1047" s="8"/>
      <c r="BC1047" s="8"/>
      <c r="BD1047" s="8"/>
      <c r="BE1047" s="8"/>
      <c r="BF1047" s="8"/>
      <c r="BG1047" s="8"/>
      <c r="BH1047" s="8"/>
      <c r="BI1047" s="8"/>
      <c r="BJ1047" s="8"/>
      <c r="BK1047" s="8"/>
      <c r="BL1047" s="8"/>
      <c r="BM1047" s="8"/>
      <c r="BN1047" s="8"/>
      <c r="BO1047" s="8"/>
      <c r="BP1047" s="8"/>
      <c r="BQ1047" s="8"/>
      <c r="BR1047" s="8"/>
      <c r="BS1047" s="8"/>
      <c r="BT1047" s="8"/>
      <c r="BU1047" s="8"/>
      <c r="BV1047" s="8"/>
      <c r="BW1047" s="8"/>
      <c r="BX1047" s="8"/>
    </row>
    <row r="1048" spans="5:76"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8"/>
      <c r="AD1048" s="8"/>
      <c r="AE1048" s="8"/>
      <c r="AF1048" s="8"/>
      <c r="AG1048" s="8"/>
      <c r="AH1048" s="8"/>
      <c r="AI1048" s="8"/>
      <c r="AJ1048" s="8"/>
      <c r="AK1048" s="8"/>
      <c r="AL1048" s="8"/>
      <c r="AM1048" s="8"/>
      <c r="AN1048" s="8"/>
      <c r="AO1048" s="8"/>
      <c r="AP1048" s="8"/>
      <c r="AQ1048" s="8"/>
      <c r="AR1048" s="8"/>
      <c r="AS1048" s="8"/>
      <c r="AT1048" s="8"/>
      <c r="AU1048" s="8"/>
      <c r="AV1048" s="8"/>
      <c r="AW1048" s="8"/>
      <c r="AX1048" s="8"/>
      <c r="AY1048" s="8"/>
      <c r="AZ1048" s="8"/>
      <c r="BA1048" s="8"/>
      <c r="BB1048" s="8"/>
      <c r="BC1048" s="8"/>
      <c r="BD1048" s="8"/>
      <c r="BE1048" s="8"/>
      <c r="BF1048" s="8"/>
      <c r="BG1048" s="8"/>
      <c r="BH1048" s="8"/>
      <c r="BI1048" s="8"/>
      <c r="BJ1048" s="8"/>
      <c r="BK1048" s="8"/>
      <c r="BL1048" s="8"/>
      <c r="BM1048" s="8"/>
      <c r="BN1048" s="8"/>
      <c r="BO1048" s="8"/>
      <c r="BP1048" s="8"/>
      <c r="BQ1048" s="8"/>
      <c r="BR1048" s="8"/>
      <c r="BS1048" s="8"/>
      <c r="BT1048" s="8"/>
      <c r="BU1048" s="8"/>
      <c r="BV1048" s="8"/>
      <c r="BW1048" s="8"/>
      <c r="BX1048" s="8"/>
    </row>
    <row r="1049" spans="5:76"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8"/>
      <c r="AD1049" s="8"/>
      <c r="AE1049" s="8"/>
      <c r="AF1049" s="8"/>
      <c r="AG1049" s="8"/>
      <c r="AH1049" s="8"/>
      <c r="AI1049" s="8"/>
      <c r="AJ1049" s="8"/>
      <c r="AK1049" s="8"/>
      <c r="AL1049" s="8"/>
      <c r="AM1049" s="8"/>
      <c r="AN1049" s="8"/>
      <c r="AO1049" s="8"/>
      <c r="AP1049" s="8"/>
      <c r="AQ1049" s="8"/>
      <c r="AR1049" s="8"/>
      <c r="AS1049" s="8"/>
      <c r="AT1049" s="8"/>
      <c r="AU1049" s="8"/>
      <c r="AV1049" s="8"/>
      <c r="AW1049" s="8"/>
      <c r="AX1049" s="8"/>
      <c r="AY1049" s="8"/>
      <c r="AZ1049" s="8"/>
      <c r="BA1049" s="8"/>
      <c r="BB1049" s="8"/>
      <c r="BC1049" s="8"/>
      <c r="BD1049" s="8"/>
      <c r="BE1049" s="8"/>
      <c r="BF1049" s="8"/>
      <c r="BG1049" s="8"/>
      <c r="BH1049" s="8"/>
      <c r="BI1049" s="8"/>
      <c r="BJ1049" s="8"/>
      <c r="BK1049" s="8"/>
      <c r="BL1049" s="8"/>
      <c r="BM1049" s="8"/>
      <c r="BN1049" s="8"/>
      <c r="BO1049" s="8"/>
      <c r="BP1049" s="8"/>
      <c r="BQ1049" s="8"/>
      <c r="BR1049" s="8"/>
      <c r="BS1049" s="8"/>
      <c r="BT1049" s="8"/>
      <c r="BU1049" s="8"/>
      <c r="BV1049" s="8"/>
      <c r="BW1049" s="8"/>
      <c r="BX1049" s="8"/>
    </row>
    <row r="1050" spans="5:76"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8"/>
      <c r="AD1050" s="8"/>
      <c r="AE1050" s="8"/>
      <c r="AF1050" s="8"/>
      <c r="AG1050" s="8"/>
      <c r="AH1050" s="8"/>
      <c r="AI1050" s="8"/>
      <c r="AJ1050" s="8"/>
      <c r="AK1050" s="8"/>
      <c r="AL1050" s="8"/>
      <c r="AM1050" s="8"/>
      <c r="AN1050" s="8"/>
      <c r="AO1050" s="8"/>
      <c r="AP1050" s="8"/>
      <c r="AQ1050" s="8"/>
      <c r="AR1050" s="8"/>
      <c r="AS1050" s="8"/>
      <c r="AT1050" s="8"/>
      <c r="AU1050" s="8"/>
      <c r="AV1050" s="8"/>
      <c r="AW1050" s="8"/>
      <c r="AX1050" s="8"/>
      <c r="AY1050" s="8"/>
      <c r="AZ1050" s="8"/>
      <c r="BA1050" s="8"/>
      <c r="BB1050" s="8"/>
      <c r="BC1050" s="8"/>
      <c r="BD1050" s="8"/>
      <c r="BE1050" s="8"/>
      <c r="BF1050" s="8"/>
      <c r="BG1050" s="8"/>
      <c r="BH1050" s="8"/>
      <c r="BI1050" s="8"/>
      <c r="BJ1050" s="8"/>
      <c r="BK1050" s="8"/>
      <c r="BL1050" s="8"/>
      <c r="BM1050" s="8"/>
      <c r="BN1050" s="8"/>
      <c r="BO1050" s="8"/>
      <c r="BP1050" s="8"/>
      <c r="BQ1050" s="8"/>
      <c r="BR1050" s="8"/>
      <c r="BS1050" s="8"/>
      <c r="BT1050" s="8"/>
      <c r="BU1050" s="8"/>
      <c r="BV1050" s="8"/>
      <c r="BW1050" s="8"/>
      <c r="BX1050" s="8"/>
    </row>
    <row r="1051" spans="5:76"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8"/>
      <c r="AD1051" s="8"/>
      <c r="AE1051" s="8"/>
      <c r="AF1051" s="8"/>
      <c r="AG1051" s="8"/>
      <c r="AH1051" s="8"/>
      <c r="AI1051" s="8"/>
      <c r="AJ1051" s="8"/>
      <c r="AK1051" s="8"/>
      <c r="AL1051" s="8"/>
      <c r="AM1051" s="8"/>
      <c r="AN1051" s="8"/>
      <c r="AO1051" s="8"/>
      <c r="AP1051" s="8"/>
      <c r="AQ1051" s="8"/>
      <c r="AR1051" s="8"/>
      <c r="AS1051" s="8"/>
      <c r="AT1051" s="8"/>
      <c r="AU1051" s="8"/>
      <c r="AV1051" s="8"/>
      <c r="AW1051" s="8"/>
      <c r="AX1051" s="8"/>
      <c r="AY1051" s="8"/>
      <c r="AZ1051" s="8"/>
      <c r="BA1051" s="8"/>
      <c r="BB1051" s="8"/>
      <c r="BC1051" s="8"/>
      <c r="BD1051" s="8"/>
      <c r="BE1051" s="8"/>
      <c r="BF1051" s="8"/>
      <c r="BG1051" s="8"/>
      <c r="BH1051" s="8"/>
      <c r="BI1051" s="8"/>
      <c r="BJ1051" s="8"/>
      <c r="BK1051" s="8"/>
      <c r="BL1051" s="8"/>
      <c r="BM1051" s="8"/>
      <c r="BN1051" s="8"/>
      <c r="BO1051" s="8"/>
      <c r="BP1051" s="8"/>
      <c r="BQ1051" s="8"/>
      <c r="BR1051" s="8"/>
      <c r="BS1051" s="8"/>
      <c r="BT1051" s="8"/>
      <c r="BU1051" s="8"/>
      <c r="BV1051" s="8"/>
      <c r="BW1051" s="8"/>
      <c r="BX1051" s="8"/>
    </row>
    <row r="1052" spans="5:76"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8"/>
      <c r="AD1052" s="8"/>
      <c r="AE1052" s="8"/>
      <c r="AF1052" s="8"/>
      <c r="AG1052" s="8"/>
      <c r="AH1052" s="8"/>
      <c r="AI1052" s="8"/>
      <c r="AJ1052" s="8"/>
      <c r="AK1052" s="8"/>
      <c r="AL1052" s="8"/>
      <c r="AM1052" s="8"/>
      <c r="AN1052" s="8"/>
      <c r="AO1052" s="8"/>
      <c r="AP1052" s="8"/>
      <c r="AQ1052" s="8"/>
      <c r="AR1052" s="8"/>
      <c r="AS1052" s="8"/>
      <c r="AT1052" s="8"/>
      <c r="AU1052" s="8"/>
      <c r="AV1052" s="8"/>
      <c r="AW1052" s="8"/>
      <c r="AX1052" s="8"/>
      <c r="AY1052" s="8"/>
      <c r="AZ1052" s="8"/>
      <c r="BA1052" s="8"/>
      <c r="BB1052" s="8"/>
      <c r="BC1052" s="8"/>
      <c r="BD1052" s="8"/>
      <c r="BE1052" s="8"/>
      <c r="BF1052" s="8"/>
      <c r="BG1052" s="8"/>
      <c r="BH1052" s="8"/>
      <c r="BI1052" s="8"/>
      <c r="BJ1052" s="8"/>
      <c r="BK1052" s="8"/>
      <c r="BL1052" s="8"/>
      <c r="BM1052" s="8"/>
      <c r="BN1052" s="8"/>
      <c r="BO1052" s="8"/>
      <c r="BP1052" s="8"/>
      <c r="BQ1052" s="8"/>
      <c r="BR1052" s="8"/>
      <c r="BS1052" s="8"/>
      <c r="BT1052" s="8"/>
      <c r="BU1052" s="8"/>
      <c r="BV1052" s="8"/>
      <c r="BW1052" s="8"/>
      <c r="BX1052" s="8"/>
    </row>
    <row r="1053" spans="5:76"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8"/>
      <c r="AD1053" s="8"/>
      <c r="AE1053" s="8"/>
      <c r="AF1053" s="8"/>
      <c r="AG1053" s="8"/>
      <c r="AH1053" s="8"/>
      <c r="AI1053" s="8"/>
      <c r="AJ1053" s="8"/>
      <c r="AK1053" s="8"/>
      <c r="AL1053" s="8"/>
      <c r="AM1053" s="8"/>
      <c r="AN1053" s="8"/>
      <c r="AO1053" s="8"/>
      <c r="AP1053" s="8"/>
      <c r="AQ1053" s="8"/>
      <c r="AR1053" s="8"/>
      <c r="AS1053" s="8"/>
      <c r="AT1053" s="8"/>
      <c r="AU1053" s="8"/>
      <c r="AV1053" s="8"/>
      <c r="AW1053" s="8"/>
      <c r="AX1053" s="8"/>
      <c r="AY1053" s="8"/>
      <c r="AZ1053" s="8"/>
      <c r="BA1053" s="8"/>
      <c r="BB1053" s="8"/>
      <c r="BC1053" s="8"/>
      <c r="BD1053" s="8"/>
      <c r="BE1053" s="8"/>
      <c r="BF1053" s="8"/>
      <c r="BG1053" s="8"/>
      <c r="BH1053" s="8"/>
      <c r="BI1053" s="8"/>
      <c r="BJ1053" s="8"/>
      <c r="BK1053" s="8"/>
      <c r="BL1053" s="8"/>
      <c r="BM1053" s="8"/>
      <c r="BN1053" s="8"/>
      <c r="BO1053" s="8"/>
      <c r="BP1053" s="8"/>
      <c r="BQ1053" s="8"/>
      <c r="BR1053" s="8"/>
      <c r="BS1053" s="8"/>
      <c r="BT1053" s="8"/>
      <c r="BU1053" s="8"/>
      <c r="BV1053" s="8"/>
      <c r="BW1053" s="8"/>
      <c r="BX1053" s="8"/>
    </row>
    <row r="1054" spans="5:76"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8"/>
      <c r="AD1054" s="8"/>
      <c r="AE1054" s="8"/>
      <c r="AF1054" s="8"/>
      <c r="AG1054" s="8"/>
      <c r="AH1054" s="8"/>
      <c r="AI1054" s="8"/>
      <c r="AJ1054" s="8"/>
      <c r="AK1054" s="8"/>
      <c r="AL1054" s="8"/>
      <c r="AM1054" s="8"/>
      <c r="AN1054" s="8"/>
      <c r="AO1054" s="8"/>
      <c r="AP1054" s="8"/>
      <c r="AQ1054" s="8"/>
      <c r="AR1054" s="8"/>
      <c r="AS1054" s="8"/>
      <c r="AT1054" s="8"/>
      <c r="AU1054" s="8"/>
      <c r="AV1054" s="8"/>
      <c r="AW1054" s="8"/>
      <c r="AX1054" s="8"/>
      <c r="AY1054" s="8"/>
      <c r="AZ1054" s="8"/>
      <c r="BA1054" s="8"/>
      <c r="BB1054" s="8"/>
      <c r="BC1054" s="8"/>
      <c r="BD1054" s="8"/>
      <c r="BE1054" s="8"/>
      <c r="BF1054" s="8"/>
      <c r="BG1054" s="8"/>
      <c r="BH1054" s="8"/>
      <c r="BI1054" s="8"/>
      <c r="BJ1054" s="8"/>
      <c r="BK1054" s="8"/>
      <c r="BL1054" s="8"/>
      <c r="BM1054" s="8"/>
      <c r="BN1054" s="8"/>
      <c r="BO1054" s="8"/>
      <c r="BP1054" s="8"/>
      <c r="BQ1054" s="8"/>
      <c r="BR1054" s="8"/>
      <c r="BS1054" s="8"/>
      <c r="BT1054" s="8"/>
      <c r="BU1054" s="8"/>
      <c r="BV1054" s="8"/>
      <c r="BW1054" s="8"/>
      <c r="BX1054" s="8"/>
    </row>
    <row r="1055" spans="5:76"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8"/>
      <c r="AD1055" s="8"/>
      <c r="AE1055" s="8"/>
      <c r="AF1055" s="8"/>
      <c r="AG1055" s="8"/>
      <c r="AH1055" s="8"/>
      <c r="AI1055" s="8"/>
      <c r="AJ1055" s="8"/>
      <c r="AK1055" s="8"/>
      <c r="AL1055" s="8"/>
      <c r="AM1055" s="8"/>
      <c r="AN1055" s="8"/>
      <c r="AO1055" s="8"/>
      <c r="AP1055" s="8"/>
      <c r="AQ1055" s="8"/>
      <c r="AR1055" s="8"/>
      <c r="AS1055" s="8"/>
      <c r="AT1055" s="8"/>
      <c r="AU1055" s="8"/>
      <c r="AV1055" s="8"/>
      <c r="AW1055" s="8"/>
      <c r="AX1055" s="8"/>
      <c r="AY1055" s="8"/>
      <c r="AZ1055" s="8"/>
      <c r="BA1055" s="8"/>
      <c r="BB1055" s="8"/>
      <c r="BC1055" s="8"/>
      <c r="BD1055" s="8"/>
      <c r="BE1055" s="8"/>
      <c r="BF1055" s="8"/>
      <c r="BG1055" s="8"/>
      <c r="BH1055" s="8"/>
      <c r="BI1055" s="8"/>
      <c r="BJ1055" s="8"/>
      <c r="BK1055" s="8"/>
      <c r="BL1055" s="8"/>
      <c r="BM1055" s="8"/>
      <c r="BN1055" s="8"/>
      <c r="BO1055" s="8"/>
      <c r="BP1055" s="8"/>
      <c r="BQ1055" s="8"/>
      <c r="BR1055" s="8"/>
      <c r="BS1055" s="8"/>
      <c r="BT1055" s="8"/>
      <c r="BU1055" s="8"/>
      <c r="BV1055" s="8"/>
      <c r="BW1055" s="8"/>
      <c r="BX1055" s="8"/>
    </row>
    <row r="1056" spans="5:76"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8"/>
      <c r="AD1056" s="8"/>
      <c r="AE1056" s="8"/>
      <c r="AF1056" s="8"/>
      <c r="AG1056" s="8"/>
      <c r="AH1056" s="8"/>
      <c r="AI1056" s="8"/>
      <c r="AJ1056" s="8"/>
      <c r="AK1056" s="8"/>
      <c r="AL1056" s="8"/>
      <c r="AM1056" s="8"/>
      <c r="AN1056" s="8"/>
      <c r="AO1056" s="8"/>
      <c r="AP1056" s="8"/>
      <c r="AQ1056" s="8"/>
      <c r="AR1056" s="8"/>
      <c r="AS1056" s="8"/>
      <c r="AT1056" s="8"/>
      <c r="AU1056" s="8"/>
      <c r="AV1056" s="8"/>
      <c r="AW1056" s="8"/>
      <c r="AX1056" s="8"/>
      <c r="AY1056" s="8"/>
      <c r="AZ1056" s="8"/>
      <c r="BA1056" s="8"/>
      <c r="BB1056" s="8"/>
      <c r="BC1056" s="8"/>
      <c r="BD1056" s="8"/>
      <c r="BE1056" s="8"/>
      <c r="BF1056" s="8"/>
      <c r="BG1056" s="8"/>
      <c r="BH1056" s="8"/>
      <c r="BI1056" s="8"/>
      <c r="BJ1056" s="8"/>
      <c r="BK1056" s="8"/>
      <c r="BL1056" s="8"/>
      <c r="BM1056" s="8"/>
      <c r="BN1056" s="8"/>
      <c r="BO1056" s="8"/>
      <c r="BP1056" s="8"/>
      <c r="BQ1056" s="8"/>
      <c r="BR1056" s="8"/>
      <c r="BS1056" s="8"/>
      <c r="BT1056" s="8"/>
      <c r="BU1056" s="8"/>
      <c r="BV1056" s="8"/>
      <c r="BW1056" s="8"/>
      <c r="BX1056" s="8"/>
    </row>
    <row r="1057" spans="5:76"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8"/>
      <c r="AD1057" s="8"/>
      <c r="AE1057" s="8"/>
      <c r="AF1057" s="8"/>
      <c r="AG1057" s="8"/>
      <c r="AH1057" s="8"/>
      <c r="AI1057" s="8"/>
      <c r="AJ1057" s="8"/>
      <c r="AK1057" s="8"/>
      <c r="AL1057" s="8"/>
      <c r="AM1057" s="8"/>
      <c r="AN1057" s="8"/>
      <c r="AO1057" s="8"/>
      <c r="AP1057" s="8"/>
      <c r="AQ1057" s="8"/>
      <c r="AR1057" s="8"/>
      <c r="AS1057" s="8"/>
      <c r="AT1057" s="8"/>
      <c r="AU1057" s="8"/>
      <c r="AV1057" s="8"/>
      <c r="AW1057" s="8"/>
      <c r="AX1057" s="8"/>
      <c r="AY1057" s="8"/>
      <c r="AZ1057" s="8"/>
      <c r="BA1057" s="8"/>
      <c r="BB1057" s="8"/>
      <c r="BC1057" s="8"/>
      <c r="BD1057" s="8"/>
      <c r="BE1057" s="8"/>
      <c r="BF1057" s="8"/>
      <c r="BG1057" s="8"/>
      <c r="BH1057" s="8"/>
      <c r="BI1057" s="8"/>
      <c r="BJ1057" s="8"/>
      <c r="BK1057" s="8"/>
      <c r="BL1057" s="8"/>
      <c r="BM1057" s="8"/>
      <c r="BN1057" s="8"/>
      <c r="BO1057" s="8"/>
      <c r="BP1057" s="8"/>
      <c r="BQ1057" s="8"/>
      <c r="BR1057" s="8"/>
      <c r="BS1057" s="8"/>
      <c r="BT1057" s="8"/>
      <c r="BU1057" s="8"/>
      <c r="BV1057" s="8"/>
      <c r="BW1057" s="8"/>
      <c r="BX1057" s="8"/>
    </row>
    <row r="1058" spans="5:76"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8"/>
      <c r="AD1058" s="8"/>
      <c r="AE1058" s="8"/>
      <c r="AF1058" s="8"/>
      <c r="AG1058" s="8"/>
      <c r="AH1058" s="8"/>
      <c r="AI1058" s="8"/>
      <c r="AJ1058" s="8"/>
      <c r="AK1058" s="8"/>
      <c r="AL1058" s="8"/>
      <c r="AM1058" s="8"/>
      <c r="AN1058" s="8"/>
      <c r="AO1058" s="8"/>
      <c r="AP1058" s="8"/>
      <c r="AQ1058" s="8"/>
      <c r="AR1058" s="8"/>
      <c r="AS1058" s="8"/>
      <c r="AT1058" s="8"/>
      <c r="AU1058" s="8"/>
      <c r="AV1058" s="8"/>
      <c r="AW1058" s="8"/>
      <c r="AX1058" s="8"/>
      <c r="AY1058" s="8"/>
      <c r="AZ1058" s="8"/>
      <c r="BA1058" s="8"/>
      <c r="BB1058" s="8"/>
      <c r="BC1058" s="8"/>
      <c r="BD1058" s="8"/>
      <c r="BE1058" s="8"/>
      <c r="BF1058" s="8"/>
      <c r="BG1058" s="8"/>
      <c r="BH1058" s="8"/>
      <c r="BI1058" s="8"/>
      <c r="BJ1058" s="8"/>
      <c r="BK1058" s="8"/>
      <c r="BL1058" s="8"/>
      <c r="BM1058" s="8"/>
      <c r="BN1058" s="8"/>
      <c r="BO1058" s="8"/>
      <c r="BP1058" s="8"/>
      <c r="BQ1058" s="8"/>
      <c r="BR1058" s="8"/>
      <c r="BS1058" s="8"/>
      <c r="BT1058" s="8"/>
      <c r="BU1058" s="8"/>
      <c r="BV1058" s="8"/>
      <c r="BW1058" s="8"/>
      <c r="BX1058" s="8"/>
    </row>
    <row r="1059" spans="5:76"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8"/>
      <c r="AD1059" s="8"/>
      <c r="AE1059" s="8"/>
      <c r="AF1059" s="8"/>
      <c r="AG1059" s="8"/>
      <c r="AH1059" s="8"/>
      <c r="AI1059" s="8"/>
      <c r="AJ1059" s="8"/>
      <c r="AK1059" s="8"/>
      <c r="AL1059" s="8"/>
      <c r="AM1059" s="8"/>
      <c r="AN1059" s="8"/>
      <c r="AO1059" s="8"/>
      <c r="AP1059" s="8"/>
      <c r="AQ1059" s="8"/>
      <c r="AR1059" s="8"/>
      <c r="AS1059" s="8"/>
      <c r="AT1059" s="8"/>
      <c r="AU1059" s="8"/>
      <c r="AV1059" s="8"/>
      <c r="AW1059" s="8"/>
      <c r="AX1059" s="8"/>
      <c r="AY1059" s="8"/>
      <c r="AZ1059" s="8"/>
      <c r="BA1059" s="8"/>
      <c r="BB1059" s="8"/>
      <c r="BC1059" s="8"/>
      <c r="BD1059" s="8"/>
      <c r="BE1059" s="8"/>
      <c r="BF1059" s="8"/>
      <c r="BG1059" s="8"/>
      <c r="BH1059" s="8"/>
      <c r="BI1059" s="8"/>
      <c r="BJ1059" s="8"/>
      <c r="BK1059" s="8"/>
      <c r="BL1059" s="8"/>
      <c r="BM1059" s="8"/>
      <c r="BN1059" s="8"/>
      <c r="BO1059" s="8"/>
      <c r="BP1059" s="8"/>
      <c r="BQ1059" s="8"/>
      <c r="BR1059" s="8"/>
      <c r="BS1059" s="8"/>
      <c r="BT1059" s="8"/>
      <c r="BU1059" s="8"/>
      <c r="BV1059" s="8"/>
      <c r="BW1059" s="8"/>
      <c r="BX1059" s="8"/>
    </row>
    <row r="1060" spans="5:76"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8"/>
      <c r="AD1060" s="8"/>
      <c r="AE1060" s="8"/>
      <c r="AF1060" s="8"/>
      <c r="AG1060" s="8"/>
      <c r="AH1060" s="8"/>
      <c r="AI1060" s="8"/>
      <c r="AJ1060" s="8"/>
      <c r="AK1060" s="8"/>
      <c r="AL1060" s="8"/>
      <c r="AM1060" s="8"/>
      <c r="AN1060" s="8"/>
      <c r="AO1060" s="8"/>
      <c r="AP1060" s="8"/>
      <c r="AQ1060" s="8"/>
      <c r="AR1060" s="8"/>
      <c r="AS1060" s="8"/>
      <c r="AT1060" s="8"/>
      <c r="AU1060" s="8"/>
      <c r="AV1060" s="8"/>
      <c r="AW1060" s="8"/>
      <c r="AX1060" s="8"/>
      <c r="AY1060" s="8"/>
      <c r="AZ1060" s="8"/>
      <c r="BA1060" s="8"/>
      <c r="BB1060" s="8"/>
      <c r="BC1060" s="8"/>
      <c r="BD1060" s="8"/>
      <c r="BE1060" s="8"/>
      <c r="BF1060" s="8"/>
      <c r="BG1060" s="8"/>
      <c r="BH1060" s="8"/>
      <c r="BI1060" s="8"/>
      <c r="BJ1060" s="8"/>
      <c r="BK1060" s="8"/>
      <c r="BL1060" s="8"/>
      <c r="BM1060" s="8"/>
      <c r="BN1060" s="8"/>
      <c r="BO1060" s="8"/>
      <c r="BP1060" s="8"/>
      <c r="BQ1060" s="8"/>
      <c r="BR1060" s="8"/>
      <c r="BS1060" s="8"/>
      <c r="BT1060" s="8"/>
      <c r="BU1060" s="8"/>
      <c r="BV1060" s="8"/>
      <c r="BW1060" s="8"/>
      <c r="BX1060" s="8"/>
    </row>
    <row r="1061" spans="5:76"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8"/>
      <c r="AD1061" s="8"/>
      <c r="AE1061" s="8"/>
      <c r="AF1061" s="8"/>
      <c r="AG1061" s="8"/>
      <c r="AH1061" s="8"/>
      <c r="AI1061" s="8"/>
      <c r="AJ1061" s="8"/>
      <c r="AK1061" s="8"/>
      <c r="AL1061" s="8"/>
      <c r="AM1061" s="8"/>
      <c r="AN1061" s="8"/>
      <c r="AO1061" s="8"/>
      <c r="AP1061" s="8"/>
      <c r="AQ1061" s="8"/>
      <c r="AR1061" s="8"/>
      <c r="AS1061" s="8"/>
      <c r="AT1061" s="8"/>
      <c r="AU1061" s="8"/>
      <c r="AV1061" s="8"/>
      <c r="AW1061" s="8"/>
      <c r="AX1061" s="8"/>
      <c r="AY1061" s="8"/>
      <c r="AZ1061" s="8"/>
      <c r="BA1061" s="8"/>
      <c r="BB1061" s="8"/>
      <c r="BC1061" s="8"/>
      <c r="BD1061" s="8"/>
      <c r="BE1061" s="8"/>
      <c r="BF1061" s="8"/>
      <c r="BG1061" s="8"/>
      <c r="BH1061" s="8"/>
      <c r="BI1061" s="8"/>
      <c r="BJ1061" s="8"/>
      <c r="BK1061" s="8"/>
      <c r="BL1061" s="8"/>
      <c r="BM1061" s="8"/>
      <c r="BN1061" s="8"/>
      <c r="BO1061" s="8"/>
      <c r="BP1061" s="8"/>
      <c r="BQ1061" s="8"/>
      <c r="BR1061" s="8"/>
      <c r="BS1061" s="8"/>
      <c r="BT1061" s="8"/>
      <c r="BU1061" s="8"/>
      <c r="BV1061" s="8"/>
      <c r="BW1061" s="8"/>
      <c r="BX1061" s="8"/>
    </row>
    <row r="1062" spans="5:76"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8"/>
      <c r="AD1062" s="8"/>
      <c r="AE1062" s="8"/>
      <c r="AF1062" s="8"/>
      <c r="AG1062" s="8"/>
      <c r="AH1062" s="8"/>
      <c r="AI1062" s="8"/>
      <c r="AJ1062" s="8"/>
      <c r="AK1062" s="8"/>
      <c r="AL1062" s="8"/>
      <c r="AM1062" s="8"/>
      <c r="AN1062" s="8"/>
      <c r="AO1062" s="8"/>
      <c r="AP1062" s="8"/>
      <c r="AQ1062" s="8"/>
      <c r="AR1062" s="8"/>
      <c r="AS1062" s="8"/>
      <c r="AT1062" s="8"/>
      <c r="AU1062" s="8"/>
      <c r="AV1062" s="8"/>
      <c r="AW1062" s="8"/>
      <c r="AX1062" s="8"/>
      <c r="AY1062" s="8"/>
      <c r="AZ1062" s="8"/>
      <c r="BA1062" s="8"/>
      <c r="BB1062" s="8"/>
      <c r="BC1062" s="8"/>
      <c r="BD1062" s="8"/>
      <c r="BE1062" s="8"/>
      <c r="BF1062" s="8"/>
      <c r="BG1062" s="8"/>
      <c r="BH1062" s="8"/>
      <c r="BI1062" s="8"/>
      <c r="BJ1062" s="8"/>
      <c r="BK1062" s="8"/>
      <c r="BL1062" s="8"/>
      <c r="BM1062" s="8"/>
      <c r="BN1062" s="8"/>
      <c r="BO1062" s="8"/>
      <c r="BP1062" s="8"/>
      <c r="BQ1062" s="8"/>
      <c r="BR1062" s="8"/>
      <c r="BS1062" s="8"/>
      <c r="BT1062" s="8"/>
      <c r="BU1062" s="8"/>
      <c r="BV1062" s="8"/>
      <c r="BW1062" s="8"/>
      <c r="BX1062" s="8"/>
    </row>
    <row r="1063" spans="5:76"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8"/>
      <c r="AD1063" s="8"/>
      <c r="AE1063" s="8"/>
      <c r="AF1063" s="8"/>
      <c r="AG1063" s="8"/>
      <c r="AH1063" s="8"/>
      <c r="AI1063" s="8"/>
      <c r="AJ1063" s="8"/>
      <c r="AK1063" s="8"/>
      <c r="AL1063" s="8"/>
      <c r="AM1063" s="8"/>
      <c r="AN1063" s="8"/>
      <c r="AO1063" s="8"/>
      <c r="AP1063" s="8"/>
      <c r="AQ1063" s="8"/>
      <c r="AR1063" s="8"/>
      <c r="AS1063" s="8"/>
      <c r="AT1063" s="8"/>
      <c r="AU1063" s="8"/>
      <c r="AV1063" s="8"/>
      <c r="AW1063" s="8"/>
      <c r="AX1063" s="8"/>
      <c r="AY1063" s="8"/>
      <c r="AZ1063" s="8"/>
      <c r="BA1063" s="8"/>
      <c r="BB1063" s="8"/>
      <c r="BC1063" s="8"/>
      <c r="BD1063" s="8"/>
      <c r="BE1063" s="8"/>
      <c r="BF1063" s="8"/>
      <c r="BG1063" s="8"/>
      <c r="BH1063" s="8"/>
      <c r="BI1063" s="8"/>
      <c r="BJ1063" s="8"/>
      <c r="BK1063" s="8"/>
      <c r="BL1063" s="8"/>
      <c r="BM1063" s="8"/>
      <c r="BN1063" s="8"/>
      <c r="BO1063" s="8"/>
      <c r="BP1063" s="8"/>
      <c r="BQ1063" s="8"/>
      <c r="BR1063" s="8"/>
      <c r="BS1063" s="8"/>
      <c r="BT1063" s="8"/>
      <c r="BU1063" s="8"/>
      <c r="BV1063" s="8"/>
      <c r="BW1063" s="8"/>
      <c r="BX1063" s="8"/>
    </row>
    <row r="1064" spans="5:76"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8"/>
      <c r="AD1064" s="8"/>
      <c r="AE1064" s="8"/>
      <c r="AF1064" s="8"/>
      <c r="AG1064" s="8"/>
      <c r="AH1064" s="8"/>
      <c r="AI1064" s="8"/>
      <c r="AJ1064" s="8"/>
      <c r="AK1064" s="8"/>
      <c r="AL1064" s="8"/>
      <c r="AM1064" s="8"/>
      <c r="AN1064" s="8"/>
      <c r="AO1064" s="8"/>
      <c r="AP1064" s="8"/>
      <c r="AQ1064" s="8"/>
      <c r="AR1064" s="8"/>
      <c r="AS1064" s="8"/>
      <c r="AT1064" s="8"/>
      <c r="AU1064" s="8"/>
      <c r="AV1064" s="8"/>
      <c r="AW1064" s="8"/>
      <c r="AX1064" s="8"/>
      <c r="AY1064" s="8"/>
      <c r="AZ1064" s="8"/>
      <c r="BA1064" s="8"/>
      <c r="BB1064" s="8"/>
      <c r="BC1064" s="8"/>
      <c r="BD1064" s="8"/>
      <c r="BE1064" s="8"/>
      <c r="BF1064" s="8"/>
      <c r="BG1064" s="8"/>
      <c r="BH1064" s="8"/>
      <c r="BI1064" s="8"/>
      <c r="BJ1064" s="8"/>
      <c r="BK1064" s="8"/>
      <c r="BL1064" s="8"/>
      <c r="BM1064" s="8"/>
      <c r="BN1064" s="8"/>
      <c r="BO1064" s="8"/>
      <c r="BP1064" s="8"/>
      <c r="BQ1064" s="8"/>
      <c r="BR1064" s="8"/>
      <c r="BS1064" s="8"/>
      <c r="BT1064" s="8"/>
      <c r="BU1064" s="8"/>
      <c r="BV1064" s="8"/>
      <c r="BW1064" s="8"/>
      <c r="BX1064" s="8"/>
    </row>
    <row r="1065" spans="5:76"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8"/>
      <c r="AD1065" s="8"/>
      <c r="AE1065" s="8"/>
      <c r="AF1065" s="8"/>
      <c r="AG1065" s="8"/>
      <c r="AH1065" s="8"/>
      <c r="AI1065" s="8"/>
      <c r="AJ1065" s="8"/>
      <c r="AK1065" s="8"/>
      <c r="AL1065" s="8"/>
      <c r="AM1065" s="8"/>
      <c r="AN1065" s="8"/>
      <c r="AO1065" s="8"/>
      <c r="AP1065" s="8"/>
      <c r="AQ1065" s="8"/>
      <c r="AR1065" s="8"/>
      <c r="AS1065" s="8"/>
      <c r="AT1065" s="8"/>
      <c r="AU1065" s="8"/>
      <c r="AV1065" s="8"/>
      <c r="AW1065" s="8"/>
      <c r="AX1065" s="8"/>
      <c r="AY1065" s="8"/>
      <c r="AZ1065" s="8"/>
      <c r="BA1065" s="8"/>
      <c r="BB1065" s="8"/>
      <c r="BC1065" s="8"/>
      <c r="BD1065" s="8"/>
      <c r="BE1065" s="8"/>
      <c r="BF1065" s="8"/>
      <c r="BG1065" s="8"/>
      <c r="BH1065" s="8"/>
      <c r="BI1065" s="8"/>
      <c r="BJ1065" s="8"/>
      <c r="BK1065" s="8"/>
      <c r="BL1065" s="8"/>
      <c r="BM1065" s="8"/>
      <c r="BN1065" s="8"/>
      <c r="BO1065" s="8"/>
      <c r="BP1065" s="8"/>
      <c r="BQ1065" s="8"/>
      <c r="BR1065" s="8"/>
      <c r="BS1065" s="8"/>
      <c r="BT1065" s="8"/>
      <c r="BU1065" s="8"/>
      <c r="BV1065" s="8"/>
      <c r="BW1065" s="8"/>
      <c r="BX1065" s="8"/>
    </row>
    <row r="1066" spans="5:76"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8"/>
      <c r="AD1066" s="8"/>
      <c r="AE1066" s="8"/>
      <c r="AF1066" s="8"/>
      <c r="AG1066" s="8"/>
      <c r="AH1066" s="8"/>
      <c r="AI1066" s="8"/>
      <c r="AJ1066" s="8"/>
      <c r="AK1066" s="8"/>
      <c r="AL1066" s="8"/>
      <c r="AM1066" s="8"/>
      <c r="AN1066" s="8"/>
      <c r="AO1066" s="8"/>
      <c r="AP1066" s="8"/>
      <c r="AQ1066" s="8"/>
      <c r="AR1066" s="8"/>
      <c r="AS1066" s="8"/>
      <c r="AT1066" s="8"/>
      <c r="AU1066" s="8"/>
      <c r="AV1066" s="8"/>
      <c r="AW1066" s="8"/>
      <c r="AX1066" s="8"/>
      <c r="AY1066" s="8"/>
      <c r="AZ1066" s="8"/>
      <c r="BA1066" s="8"/>
      <c r="BB1066" s="8"/>
      <c r="BC1066" s="8"/>
      <c r="BD1066" s="8"/>
      <c r="BE1066" s="8"/>
      <c r="BF1066" s="8"/>
      <c r="BG1066" s="8"/>
      <c r="BH1066" s="8"/>
      <c r="BI1066" s="8"/>
      <c r="BJ1066" s="8"/>
      <c r="BK1066" s="8"/>
      <c r="BL1066" s="8"/>
      <c r="BM1066" s="8"/>
      <c r="BN1066" s="8"/>
      <c r="BO1066" s="8"/>
      <c r="BP1066" s="8"/>
      <c r="BQ1066" s="8"/>
      <c r="BR1066" s="8"/>
      <c r="BS1066" s="8"/>
      <c r="BT1066" s="8"/>
      <c r="BU1066" s="8"/>
      <c r="BV1066" s="8"/>
      <c r="BW1066" s="8"/>
      <c r="BX1066" s="8"/>
    </row>
    <row r="1067" spans="5:76"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8"/>
      <c r="AD1067" s="8"/>
      <c r="AE1067" s="8"/>
      <c r="AF1067" s="8"/>
      <c r="AG1067" s="8"/>
      <c r="AH1067" s="8"/>
      <c r="AI1067" s="8"/>
      <c r="AJ1067" s="8"/>
      <c r="AK1067" s="8"/>
      <c r="AL1067" s="8"/>
      <c r="AM1067" s="8"/>
      <c r="AN1067" s="8"/>
      <c r="AO1067" s="8"/>
      <c r="AP1067" s="8"/>
      <c r="AQ1067" s="8"/>
      <c r="AR1067" s="8"/>
      <c r="AS1067" s="8"/>
      <c r="AT1067" s="8"/>
      <c r="AU1067" s="8"/>
      <c r="AV1067" s="8"/>
      <c r="AW1067" s="8"/>
      <c r="AX1067" s="8"/>
      <c r="AY1067" s="8"/>
      <c r="AZ1067" s="8"/>
      <c r="BA1067" s="8"/>
      <c r="BB1067" s="8"/>
      <c r="BC1067" s="8"/>
      <c r="BD1067" s="8"/>
      <c r="BE1067" s="8"/>
      <c r="BF1067" s="8"/>
      <c r="BG1067" s="8"/>
      <c r="BH1067" s="8"/>
      <c r="BI1067" s="8"/>
      <c r="BJ1067" s="8"/>
      <c r="BK1067" s="8"/>
      <c r="BL1067" s="8"/>
      <c r="BM1067" s="8"/>
      <c r="BN1067" s="8"/>
      <c r="BO1067" s="8"/>
      <c r="BP1067" s="8"/>
      <c r="BQ1067" s="8"/>
      <c r="BR1067" s="8"/>
      <c r="BS1067" s="8"/>
      <c r="BT1067" s="8"/>
      <c r="BU1067" s="8"/>
      <c r="BV1067" s="8"/>
      <c r="BW1067" s="8"/>
      <c r="BX1067" s="8"/>
    </row>
    <row r="1068" spans="5:76"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8"/>
      <c r="AD1068" s="8"/>
      <c r="AE1068" s="8"/>
      <c r="AF1068" s="8"/>
      <c r="AG1068" s="8"/>
      <c r="AH1068" s="8"/>
      <c r="AI1068" s="8"/>
      <c r="AJ1068" s="8"/>
      <c r="AK1068" s="8"/>
      <c r="AL1068" s="8"/>
      <c r="AM1068" s="8"/>
      <c r="AN1068" s="8"/>
      <c r="AO1068" s="8"/>
      <c r="AP1068" s="8"/>
      <c r="AQ1068" s="8"/>
      <c r="AR1068" s="8"/>
      <c r="AS1068" s="8"/>
      <c r="AT1068" s="8"/>
      <c r="AU1068" s="8"/>
      <c r="AV1068" s="8"/>
      <c r="AW1068" s="8"/>
      <c r="AX1068" s="8"/>
      <c r="AY1068" s="8"/>
      <c r="AZ1068" s="8"/>
      <c r="BA1068" s="8"/>
      <c r="BB1068" s="8"/>
      <c r="BC1068" s="8"/>
      <c r="BD1068" s="8"/>
      <c r="BE1068" s="8"/>
      <c r="BF1068" s="8"/>
      <c r="BG1068" s="8"/>
      <c r="BH1068" s="8"/>
      <c r="BI1068" s="8"/>
      <c r="BJ1068" s="8"/>
      <c r="BK1068" s="8"/>
      <c r="BL1068" s="8"/>
      <c r="BM1068" s="8"/>
      <c r="BN1068" s="8"/>
      <c r="BO1068" s="8"/>
      <c r="BP1068" s="8"/>
      <c r="BQ1068" s="8"/>
      <c r="BR1068" s="8"/>
      <c r="BS1068" s="8"/>
      <c r="BT1068" s="8"/>
      <c r="BU1068" s="8"/>
      <c r="BV1068" s="8"/>
      <c r="BW1068" s="8"/>
      <c r="BX1068" s="8"/>
    </row>
    <row r="1069" spans="5:76"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8"/>
      <c r="AD1069" s="8"/>
      <c r="AE1069" s="8"/>
      <c r="AF1069" s="8"/>
      <c r="AG1069" s="8"/>
      <c r="AH1069" s="8"/>
      <c r="AI1069" s="8"/>
      <c r="AJ1069" s="8"/>
      <c r="AK1069" s="8"/>
      <c r="AL1069" s="8"/>
      <c r="AM1069" s="8"/>
      <c r="AN1069" s="8"/>
      <c r="AO1069" s="8"/>
      <c r="AP1069" s="8"/>
      <c r="AQ1069" s="8"/>
      <c r="AR1069" s="8"/>
      <c r="AS1069" s="8"/>
      <c r="AT1069" s="8"/>
      <c r="AU1069" s="8"/>
      <c r="AV1069" s="8"/>
      <c r="AW1069" s="8"/>
      <c r="AX1069" s="8"/>
      <c r="AY1069" s="8"/>
      <c r="AZ1069" s="8"/>
      <c r="BA1069" s="8"/>
      <c r="BB1069" s="8"/>
      <c r="BC1069" s="8"/>
      <c r="BD1069" s="8"/>
      <c r="BE1069" s="8"/>
      <c r="BF1069" s="8"/>
      <c r="BG1069" s="8"/>
      <c r="BH1069" s="8"/>
      <c r="BI1069" s="8"/>
      <c r="BJ1069" s="8"/>
      <c r="BK1069" s="8"/>
      <c r="BL1069" s="8"/>
      <c r="BM1069" s="8"/>
      <c r="BN1069" s="8"/>
      <c r="BO1069" s="8"/>
      <c r="BP1069" s="8"/>
      <c r="BQ1069" s="8"/>
      <c r="BR1069" s="8"/>
      <c r="BS1069" s="8"/>
      <c r="BT1069" s="8"/>
      <c r="BU1069" s="8"/>
      <c r="BV1069" s="8"/>
      <c r="BW1069" s="8"/>
      <c r="BX1069" s="8"/>
    </row>
    <row r="1070" spans="5:76"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8"/>
      <c r="AD1070" s="8"/>
      <c r="AE1070" s="8"/>
      <c r="AF1070" s="8"/>
      <c r="AG1070" s="8"/>
      <c r="AH1070" s="8"/>
      <c r="AI1070" s="8"/>
      <c r="AJ1070" s="8"/>
      <c r="AK1070" s="8"/>
      <c r="AL1070" s="8"/>
      <c r="AM1070" s="8"/>
      <c r="AN1070" s="8"/>
      <c r="AO1070" s="8"/>
      <c r="AP1070" s="8"/>
      <c r="AQ1070" s="8"/>
      <c r="AR1070" s="8"/>
      <c r="AS1070" s="8"/>
      <c r="AT1070" s="8"/>
      <c r="AU1070" s="8"/>
      <c r="AV1070" s="8"/>
      <c r="AW1070" s="8"/>
      <c r="AX1070" s="8"/>
      <c r="AY1070" s="8"/>
      <c r="AZ1070" s="8"/>
      <c r="BA1070" s="8"/>
      <c r="BB1070" s="8"/>
      <c r="BC1070" s="8"/>
      <c r="BD1070" s="8"/>
      <c r="BE1070" s="8"/>
      <c r="BF1070" s="8"/>
      <c r="BG1070" s="8"/>
      <c r="BH1070" s="8"/>
      <c r="BI1070" s="8"/>
      <c r="BJ1070" s="8"/>
      <c r="BK1070" s="8"/>
      <c r="BL1070" s="8"/>
      <c r="BM1070" s="8"/>
      <c r="BN1070" s="8"/>
      <c r="BO1070" s="8"/>
      <c r="BP1070" s="8"/>
      <c r="BQ1070" s="8"/>
      <c r="BR1070" s="8"/>
      <c r="BS1070" s="8"/>
      <c r="BT1070" s="8"/>
      <c r="BU1070" s="8"/>
      <c r="BV1070" s="8"/>
      <c r="BW1070" s="8"/>
      <c r="BX1070" s="8"/>
    </row>
    <row r="1071" spans="5:76"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8"/>
      <c r="AD1071" s="8"/>
      <c r="AE1071" s="8"/>
      <c r="AF1071" s="8"/>
      <c r="AG1071" s="8"/>
      <c r="AH1071" s="8"/>
      <c r="AI1071" s="8"/>
      <c r="AJ1071" s="8"/>
      <c r="AK1071" s="8"/>
      <c r="AL1071" s="8"/>
      <c r="AM1071" s="8"/>
      <c r="AN1071" s="8"/>
      <c r="AO1071" s="8"/>
      <c r="AP1071" s="8"/>
      <c r="AQ1071" s="8"/>
      <c r="AR1071" s="8"/>
      <c r="AS1071" s="8"/>
      <c r="AT1071" s="8"/>
      <c r="AU1071" s="8"/>
      <c r="AV1071" s="8"/>
      <c r="AW1071" s="8"/>
      <c r="AX1071" s="8"/>
      <c r="AY1071" s="8"/>
      <c r="AZ1071" s="8"/>
      <c r="BA1071" s="8"/>
      <c r="BB1071" s="8"/>
      <c r="BC1071" s="8"/>
      <c r="BD1071" s="8"/>
      <c r="BE1071" s="8"/>
      <c r="BF1071" s="8"/>
      <c r="BG1071" s="8"/>
      <c r="BH1071" s="8"/>
      <c r="BI1071" s="8"/>
      <c r="BJ1071" s="8"/>
      <c r="BK1071" s="8"/>
      <c r="BL1071" s="8"/>
      <c r="BM1071" s="8"/>
      <c r="BN1071" s="8"/>
      <c r="BO1071" s="8"/>
      <c r="BP1071" s="8"/>
      <c r="BQ1071" s="8"/>
      <c r="BR1071" s="8"/>
      <c r="BS1071" s="8"/>
      <c r="BT1071" s="8"/>
      <c r="BU1071" s="8"/>
      <c r="BV1071" s="8"/>
      <c r="BW1071" s="8"/>
      <c r="BX1071" s="8"/>
    </row>
    <row r="1072" spans="5:76"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8"/>
      <c r="AD1072" s="8"/>
      <c r="AE1072" s="8"/>
      <c r="AF1072" s="8"/>
      <c r="AG1072" s="8"/>
      <c r="AH1072" s="8"/>
      <c r="AI1072" s="8"/>
      <c r="AJ1072" s="8"/>
      <c r="AK1072" s="8"/>
      <c r="AL1072" s="8"/>
      <c r="AM1072" s="8"/>
      <c r="AN1072" s="8"/>
      <c r="AO1072" s="8"/>
      <c r="AP1072" s="8"/>
      <c r="AQ1072" s="8"/>
      <c r="AR1072" s="8"/>
      <c r="AS1072" s="8"/>
      <c r="AT1072" s="8"/>
      <c r="AU1072" s="8"/>
      <c r="AV1072" s="8"/>
      <c r="AW1072" s="8"/>
      <c r="AX1072" s="8"/>
      <c r="AY1072" s="8"/>
      <c r="AZ1072" s="8"/>
      <c r="BA1072" s="8"/>
      <c r="BB1072" s="8"/>
      <c r="BC1072" s="8"/>
      <c r="BD1072" s="8"/>
      <c r="BE1072" s="8"/>
      <c r="BF1072" s="8"/>
      <c r="BG1072" s="8"/>
      <c r="BH1072" s="8"/>
      <c r="BI1072" s="8"/>
      <c r="BJ1072" s="8"/>
      <c r="BK1072" s="8"/>
      <c r="BL1072" s="8"/>
      <c r="BM1072" s="8"/>
      <c r="BN1072" s="8"/>
      <c r="BO1072" s="8"/>
      <c r="BP1072" s="8"/>
      <c r="BQ1072" s="8"/>
      <c r="BR1072" s="8"/>
      <c r="BS1072" s="8"/>
      <c r="BT1072" s="8"/>
      <c r="BU1072" s="8"/>
      <c r="BV1072" s="8"/>
      <c r="BW1072" s="8"/>
      <c r="BX1072" s="8"/>
    </row>
    <row r="1073" spans="5:76"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8"/>
      <c r="AD1073" s="8"/>
      <c r="AE1073" s="8"/>
      <c r="AF1073" s="8"/>
      <c r="AG1073" s="8"/>
      <c r="AH1073" s="8"/>
      <c r="AI1073" s="8"/>
      <c r="AJ1073" s="8"/>
      <c r="AK1073" s="8"/>
      <c r="AL1073" s="8"/>
      <c r="AM1073" s="8"/>
      <c r="AN1073" s="8"/>
      <c r="AO1073" s="8"/>
      <c r="AP1073" s="8"/>
      <c r="AQ1073" s="8"/>
      <c r="AR1073" s="8"/>
      <c r="AS1073" s="8"/>
      <c r="AT1073" s="8"/>
      <c r="AU1073" s="8"/>
      <c r="AV1073" s="8"/>
      <c r="AW1073" s="8"/>
      <c r="AX1073" s="8"/>
      <c r="AY1073" s="8"/>
      <c r="AZ1073" s="8"/>
      <c r="BA1073" s="8"/>
      <c r="BB1073" s="8"/>
      <c r="BC1073" s="8"/>
      <c r="BD1073" s="8"/>
      <c r="BE1073" s="8"/>
      <c r="BF1073" s="8"/>
      <c r="BG1073" s="8"/>
      <c r="BH1073" s="8"/>
      <c r="BI1073" s="8"/>
      <c r="BJ1073" s="8"/>
      <c r="BK1073" s="8"/>
      <c r="BL1073" s="8"/>
      <c r="BM1073" s="8"/>
      <c r="BN1073" s="8"/>
      <c r="BO1073" s="8"/>
      <c r="BP1073" s="8"/>
      <c r="BQ1073" s="8"/>
      <c r="BR1073" s="8"/>
      <c r="BS1073" s="8"/>
      <c r="BT1073" s="8"/>
      <c r="BU1073" s="8"/>
      <c r="BV1073" s="8"/>
      <c r="BW1073" s="8"/>
      <c r="BX1073" s="8"/>
    </row>
    <row r="1074" spans="5:76"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8"/>
      <c r="AD1074" s="8"/>
      <c r="AE1074" s="8"/>
      <c r="AF1074" s="8"/>
      <c r="AG1074" s="8"/>
      <c r="AH1074" s="8"/>
      <c r="AI1074" s="8"/>
      <c r="AJ1074" s="8"/>
      <c r="AK1074" s="8"/>
      <c r="AL1074" s="8"/>
      <c r="AM1074" s="8"/>
      <c r="AN1074" s="8"/>
      <c r="AO1074" s="8"/>
      <c r="AP1074" s="8"/>
      <c r="AQ1074" s="8"/>
      <c r="AR1074" s="8"/>
      <c r="AS1074" s="8"/>
      <c r="AT1074" s="8"/>
      <c r="AU1074" s="8"/>
      <c r="AV1074" s="8"/>
      <c r="AW1074" s="8"/>
      <c r="AX1074" s="8"/>
      <c r="AY1074" s="8"/>
      <c r="AZ1074" s="8"/>
      <c r="BA1074" s="8"/>
      <c r="BB1074" s="8"/>
      <c r="BC1074" s="8"/>
      <c r="BD1074" s="8"/>
      <c r="BE1074" s="8"/>
      <c r="BF1074" s="8"/>
      <c r="BG1074" s="8"/>
      <c r="BH1074" s="8"/>
      <c r="BI1074" s="8"/>
      <c r="BJ1074" s="8"/>
      <c r="BK1074" s="8"/>
      <c r="BL1074" s="8"/>
      <c r="BM1074" s="8"/>
      <c r="BN1074" s="8"/>
      <c r="BO1074" s="8"/>
      <c r="BP1074" s="8"/>
      <c r="BQ1074" s="8"/>
      <c r="BR1074" s="8"/>
      <c r="BS1074" s="8"/>
      <c r="BT1074" s="8"/>
      <c r="BU1074" s="8"/>
      <c r="BV1074" s="8"/>
      <c r="BW1074" s="8"/>
      <c r="BX1074" s="8"/>
    </row>
    <row r="1075" spans="5:76"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8"/>
      <c r="AD1075" s="8"/>
      <c r="AE1075" s="8"/>
      <c r="AF1075" s="8"/>
      <c r="AG1075" s="8"/>
      <c r="AH1075" s="8"/>
      <c r="AI1075" s="8"/>
      <c r="AJ1075" s="8"/>
      <c r="AK1075" s="8"/>
      <c r="AL1075" s="8"/>
      <c r="AM1075" s="8"/>
      <c r="AN1075" s="8"/>
      <c r="AO1075" s="8"/>
      <c r="AP1075" s="8"/>
      <c r="AQ1075" s="8"/>
      <c r="AR1075" s="8"/>
      <c r="AS1075" s="8"/>
      <c r="AT1075" s="8"/>
      <c r="AU1075" s="8"/>
      <c r="AV1075" s="8"/>
      <c r="AW1075" s="8"/>
      <c r="AX1075" s="8"/>
      <c r="AY1075" s="8"/>
      <c r="AZ1075" s="8"/>
      <c r="BA1075" s="8"/>
      <c r="BB1075" s="8"/>
      <c r="BC1075" s="8"/>
      <c r="BD1075" s="8"/>
      <c r="BE1075" s="8"/>
      <c r="BF1075" s="8"/>
      <c r="BG1075" s="8"/>
      <c r="BH1075" s="8"/>
      <c r="BI1075" s="8"/>
      <c r="BJ1075" s="8"/>
      <c r="BK1075" s="8"/>
      <c r="BL1075" s="8"/>
      <c r="BM1075" s="8"/>
      <c r="BN1075" s="8"/>
      <c r="BO1075" s="8"/>
      <c r="BP1075" s="8"/>
      <c r="BQ1075" s="8"/>
      <c r="BR1075" s="8"/>
      <c r="BS1075" s="8"/>
      <c r="BT1075" s="8"/>
      <c r="BU1075" s="8"/>
      <c r="BV1075" s="8"/>
      <c r="BW1075" s="8"/>
      <c r="BX1075" s="8"/>
    </row>
    <row r="1076" spans="5:76"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8"/>
      <c r="AD1076" s="8"/>
      <c r="AE1076" s="8"/>
      <c r="AF1076" s="8"/>
      <c r="AG1076" s="8"/>
      <c r="AH1076" s="8"/>
      <c r="AI1076" s="8"/>
      <c r="AJ1076" s="8"/>
      <c r="AK1076" s="8"/>
      <c r="AL1076" s="8"/>
      <c r="AM1076" s="8"/>
      <c r="AN1076" s="8"/>
      <c r="AO1076" s="8"/>
      <c r="AP1076" s="8"/>
      <c r="AQ1076" s="8"/>
      <c r="AR1076" s="8"/>
      <c r="AS1076" s="8"/>
      <c r="AT1076" s="8"/>
      <c r="AU1076" s="8"/>
      <c r="AV1076" s="8"/>
      <c r="AW1076" s="8"/>
      <c r="AX1076" s="8"/>
      <c r="AY1076" s="8"/>
      <c r="AZ1076" s="8"/>
      <c r="BA1076" s="8"/>
      <c r="BB1076" s="8"/>
      <c r="BC1076" s="8"/>
      <c r="BD1076" s="8"/>
      <c r="BE1076" s="8"/>
      <c r="BF1076" s="8"/>
      <c r="BG1076" s="8"/>
      <c r="BH1076" s="8"/>
      <c r="BI1076" s="8"/>
      <c r="BJ1076" s="8"/>
      <c r="BK1076" s="8"/>
      <c r="BL1076" s="8"/>
      <c r="BM1076" s="8"/>
      <c r="BN1076" s="8"/>
      <c r="BO1076" s="8"/>
      <c r="BP1076" s="8"/>
      <c r="BQ1076" s="8"/>
      <c r="BR1076" s="8"/>
      <c r="BS1076" s="8"/>
      <c r="BT1076" s="8"/>
      <c r="BU1076" s="8"/>
      <c r="BV1076" s="8"/>
      <c r="BW1076" s="8"/>
      <c r="BX1076" s="8"/>
    </row>
    <row r="1077" spans="5:76"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8"/>
      <c r="AD1077" s="8"/>
      <c r="AE1077" s="8"/>
      <c r="AF1077" s="8"/>
      <c r="AG1077" s="8"/>
      <c r="AH1077" s="8"/>
      <c r="AI1077" s="8"/>
      <c r="AJ1077" s="8"/>
      <c r="AK1077" s="8"/>
      <c r="AL1077" s="8"/>
      <c r="AM1077" s="8"/>
      <c r="AN1077" s="8"/>
      <c r="AO1077" s="8"/>
      <c r="AP1077" s="8"/>
      <c r="AQ1077" s="8"/>
      <c r="AR1077" s="8"/>
      <c r="AS1077" s="8"/>
      <c r="AT1077" s="8"/>
      <c r="AU1077" s="8"/>
      <c r="AV1077" s="8"/>
      <c r="AW1077" s="8"/>
      <c r="AX1077" s="8"/>
      <c r="AY1077" s="8"/>
      <c r="AZ1077" s="8"/>
      <c r="BA1077" s="8"/>
      <c r="BB1077" s="8"/>
      <c r="BC1077" s="8"/>
      <c r="BD1077" s="8"/>
      <c r="BE1077" s="8"/>
      <c r="BF1077" s="8"/>
      <c r="BG1077" s="8"/>
      <c r="BH1077" s="8"/>
      <c r="BI1077" s="8"/>
      <c r="BJ1077" s="8"/>
      <c r="BK1077" s="8"/>
      <c r="BL1077" s="8"/>
      <c r="BM1077" s="8"/>
      <c r="BN1077" s="8"/>
      <c r="BO1077" s="8"/>
      <c r="BP1077" s="8"/>
      <c r="BQ1077" s="8"/>
      <c r="BR1077" s="8"/>
      <c r="BS1077" s="8"/>
      <c r="BT1077" s="8"/>
      <c r="BU1077" s="8"/>
      <c r="BV1077" s="8"/>
      <c r="BW1077" s="8"/>
      <c r="BX1077" s="8"/>
    </row>
    <row r="1078" spans="5:76"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8"/>
      <c r="AD1078" s="8"/>
      <c r="AE1078" s="8"/>
      <c r="AF1078" s="8"/>
      <c r="AG1078" s="8"/>
      <c r="AH1078" s="8"/>
      <c r="AI1078" s="8"/>
      <c r="AJ1078" s="8"/>
      <c r="AK1078" s="8"/>
      <c r="AL1078" s="8"/>
      <c r="AM1078" s="8"/>
      <c r="AN1078" s="8"/>
      <c r="AO1078" s="8"/>
      <c r="AP1078" s="8"/>
      <c r="AQ1078" s="8"/>
      <c r="AR1078" s="8"/>
      <c r="AS1078" s="8"/>
      <c r="AT1078" s="8"/>
      <c r="AU1078" s="8"/>
      <c r="AV1078" s="8"/>
      <c r="AW1078" s="8"/>
      <c r="AX1078" s="8"/>
      <c r="AY1078" s="8"/>
      <c r="AZ1078" s="8"/>
      <c r="BA1078" s="8"/>
      <c r="BB1078" s="8"/>
      <c r="BC1078" s="8"/>
      <c r="BD1078" s="8"/>
      <c r="BE1078" s="8"/>
      <c r="BF1078" s="8"/>
      <c r="BG1078" s="8"/>
      <c r="BH1078" s="8"/>
      <c r="BI1078" s="8"/>
      <c r="BJ1078" s="8"/>
      <c r="BK1078" s="8"/>
      <c r="BL1078" s="8"/>
      <c r="BM1078" s="8"/>
      <c r="BN1078" s="8"/>
      <c r="BO1078" s="8"/>
      <c r="BP1078" s="8"/>
      <c r="BQ1078" s="8"/>
      <c r="BR1078" s="8"/>
      <c r="BS1078" s="8"/>
      <c r="BT1078" s="8"/>
      <c r="BU1078" s="8"/>
      <c r="BV1078" s="8"/>
      <c r="BW1078" s="8"/>
      <c r="BX1078" s="8"/>
    </row>
    <row r="1079" spans="5:76"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8"/>
      <c r="AD1079" s="8"/>
      <c r="AE1079" s="8"/>
      <c r="AF1079" s="8"/>
      <c r="AG1079" s="8"/>
      <c r="AH1079" s="8"/>
      <c r="AI1079" s="8"/>
      <c r="AJ1079" s="8"/>
      <c r="AK1079" s="8"/>
      <c r="AL1079" s="8"/>
      <c r="AM1079" s="8"/>
      <c r="AN1079" s="8"/>
      <c r="AO1079" s="8"/>
      <c r="AP1079" s="8"/>
      <c r="AQ1079" s="8"/>
      <c r="AR1079" s="8"/>
      <c r="AS1079" s="8"/>
      <c r="AT1079" s="8"/>
      <c r="AU1079" s="8"/>
      <c r="AV1079" s="8"/>
      <c r="AW1079" s="8"/>
      <c r="AX1079" s="8"/>
      <c r="AY1079" s="8"/>
      <c r="AZ1079" s="8"/>
      <c r="BA1079" s="8"/>
      <c r="BB1079" s="8"/>
      <c r="BC1079" s="8"/>
      <c r="BD1079" s="8"/>
      <c r="BE1079" s="8"/>
      <c r="BF1079" s="8"/>
      <c r="BG1079" s="8"/>
      <c r="BH1079" s="8"/>
      <c r="BI1079" s="8"/>
      <c r="BJ1079" s="8"/>
      <c r="BK1079" s="8"/>
      <c r="BL1079" s="8"/>
      <c r="BM1079" s="8"/>
      <c r="BN1079" s="8"/>
      <c r="BO1079" s="8"/>
      <c r="BP1079" s="8"/>
      <c r="BQ1079" s="8"/>
      <c r="BR1079" s="8"/>
      <c r="BS1079" s="8"/>
      <c r="BT1079" s="8"/>
      <c r="BU1079" s="8"/>
      <c r="BV1079" s="8"/>
      <c r="BW1079" s="8"/>
      <c r="BX1079" s="8"/>
    </row>
    <row r="1080" spans="5:76"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8"/>
      <c r="AD1080" s="8"/>
      <c r="AE1080" s="8"/>
      <c r="AF1080" s="8"/>
      <c r="AG1080" s="8"/>
      <c r="AH1080" s="8"/>
      <c r="AI1080" s="8"/>
      <c r="AJ1080" s="8"/>
      <c r="AK1080" s="8"/>
      <c r="AL1080" s="8"/>
      <c r="AM1080" s="8"/>
      <c r="AN1080" s="8"/>
      <c r="AO1080" s="8"/>
      <c r="AP1080" s="8"/>
      <c r="AQ1080" s="8"/>
      <c r="AR1080" s="8"/>
      <c r="AS1080" s="8"/>
      <c r="AT1080" s="8"/>
      <c r="AU1080" s="8"/>
      <c r="AV1080" s="8"/>
      <c r="AW1080" s="8"/>
      <c r="AX1080" s="8"/>
      <c r="AY1080" s="8"/>
      <c r="AZ1080" s="8"/>
      <c r="BA1080" s="8"/>
      <c r="BB1080" s="8"/>
      <c r="BC1080" s="8"/>
      <c r="BD1080" s="8"/>
      <c r="BE1080" s="8"/>
      <c r="BF1080" s="8"/>
      <c r="BG1080" s="8"/>
      <c r="BH1080" s="8"/>
      <c r="BI1080" s="8"/>
      <c r="BJ1080" s="8"/>
      <c r="BK1080" s="8"/>
      <c r="BL1080" s="8"/>
      <c r="BM1080" s="8"/>
      <c r="BN1080" s="8"/>
      <c r="BO1080" s="8"/>
      <c r="BP1080" s="8"/>
      <c r="BQ1080" s="8"/>
      <c r="BR1080" s="8"/>
      <c r="BS1080" s="8"/>
      <c r="BT1080" s="8"/>
      <c r="BU1080" s="8"/>
      <c r="BV1080" s="8"/>
      <c r="BW1080" s="8"/>
      <c r="BX1080" s="8"/>
    </row>
    <row r="1081" spans="5:76"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8"/>
      <c r="AD1081" s="8"/>
      <c r="AE1081" s="8"/>
      <c r="AF1081" s="8"/>
      <c r="AG1081" s="8"/>
      <c r="AH1081" s="8"/>
      <c r="AI1081" s="8"/>
      <c r="AJ1081" s="8"/>
      <c r="AK1081" s="8"/>
      <c r="AL1081" s="8"/>
      <c r="AM1081" s="8"/>
      <c r="AN1081" s="8"/>
      <c r="AO1081" s="8"/>
      <c r="AP1081" s="8"/>
      <c r="AQ1081" s="8"/>
      <c r="AR1081" s="8"/>
      <c r="AS1081" s="8"/>
      <c r="AT1081" s="8"/>
      <c r="AU1081" s="8"/>
      <c r="AV1081" s="8"/>
      <c r="AW1081" s="8"/>
      <c r="AX1081" s="8"/>
      <c r="AY1081" s="8"/>
      <c r="AZ1081" s="8"/>
      <c r="BA1081" s="8"/>
      <c r="BB1081" s="8"/>
      <c r="BC1081" s="8"/>
      <c r="BD1081" s="8"/>
      <c r="BE1081" s="8"/>
      <c r="BF1081" s="8"/>
      <c r="BG1081" s="8"/>
      <c r="BH1081" s="8"/>
      <c r="BI1081" s="8"/>
      <c r="BJ1081" s="8"/>
      <c r="BK1081" s="8"/>
      <c r="BL1081" s="8"/>
      <c r="BM1081" s="8"/>
      <c r="BN1081" s="8"/>
      <c r="BO1081" s="8"/>
      <c r="BP1081" s="8"/>
      <c r="BQ1081" s="8"/>
      <c r="BR1081" s="8"/>
      <c r="BS1081" s="8"/>
      <c r="BT1081" s="8"/>
      <c r="BU1081" s="8"/>
      <c r="BV1081" s="8"/>
      <c r="BW1081" s="8"/>
      <c r="BX1081" s="8"/>
    </row>
    <row r="1082" spans="5:76"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8"/>
      <c r="AD1082" s="8"/>
      <c r="AE1082" s="8"/>
      <c r="AF1082" s="8"/>
      <c r="AG1082" s="8"/>
      <c r="AH1082" s="8"/>
      <c r="AI1082" s="8"/>
      <c r="AJ1082" s="8"/>
      <c r="AK1082" s="8"/>
      <c r="AL1082" s="8"/>
      <c r="AM1082" s="8"/>
      <c r="AN1082" s="8"/>
      <c r="AO1082" s="8"/>
      <c r="AP1082" s="8"/>
      <c r="AQ1082" s="8"/>
      <c r="AR1082" s="8"/>
      <c r="AS1082" s="8"/>
      <c r="AT1082" s="8"/>
      <c r="AU1082" s="8"/>
      <c r="AV1082" s="8"/>
      <c r="AW1082" s="8"/>
      <c r="AX1082" s="8"/>
      <c r="AY1082" s="8"/>
      <c r="AZ1082" s="8"/>
      <c r="BA1082" s="8"/>
      <c r="BB1082" s="8"/>
      <c r="BC1082" s="8"/>
      <c r="BD1082" s="8"/>
      <c r="BE1082" s="8"/>
      <c r="BF1082" s="8"/>
      <c r="BG1082" s="8"/>
      <c r="BH1082" s="8"/>
      <c r="BI1082" s="8"/>
      <c r="BJ1082" s="8"/>
      <c r="BK1082" s="8"/>
      <c r="BL1082" s="8"/>
      <c r="BM1082" s="8"/>
      <c r="BN1082" s="8"/>
      <c r="BO1082" s="8"/>
      <c r="BP1082" s="8"/>
      <c r="BQ1082" s="8"/>
      <c r="BR1082" s="8"/>
      <c r="BS1082" s="8"/>
      <c r="BT1082" s="8"/>
      <c r="BU1082" s="8"/>
      <c r="BV1082" s="8"/>
      <c r="BW1082" s="8"/>
      <c r="BX1082" s="8"/>
    </row>
    <row r="1083" spans="5:76"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8"/>
      <c r="AD1083" s="8"/>
      <c r="AE1083" s="8"/>
      <c r="AF1083" s="8"/>
      <c r="AG1083" s="8"/>
      <c r="AH1083" s="8"/>
      <c r="AI1083" s="8"/>
      <c r="AJ1083" s="8"/>
      <c r="AK1083" s="8"/>
      <c r="AL1083" s="8"/>
      <c r="AM1083" s="8"/>
      <c r="AN1083" s="8"/>
      <c r="AO1083" s="8"/>
      <c r="AP1083" s="8"/>
      <c r="AQ1083" s="8"/>
      <c r="AR1083" s="8"/>
      <c r="AS1083" s="8"/>
      <c r="AT1083" s="8"/>
      <c r="AU1083" s="8"/>
      <c r="AV1083" s="8"/>
      <c r="AW1083" s="8"/>
      <c r="AX1083" s="8"/>
      <c r="AY1083" s="8"/>
      <c r="AZ1083" s="8"/>
      <c r="BA1083" s="8"/>
      <c r="BB1083" s="8"/>
      <c r="BC1083" s="8"/>
      <c r="BD1083" s="8"/>
      <c r="BE1083" s="8"/>
      <c r="BF1083" s="8"/>
      <c r="BG1083" s="8"/>
      <c r="BH1083" s="8"/>
      <c r="BI1083" s="8"/>
      <c r="BJ1083" s="8"/>
      <c r="BK1083" s="8"/>
      <c r="BL1083" s="8"/>
      <c r="BM1083" s="8"/>
      <c r="BN1083" s="8"/>
      <c r="BO1083" s="8"/>
      <c r="BP1083" s="8"/>
      <c r="BQ1083" s="8"/>
      <c r="BR1083" s="8"/>
      <c r="BS1083" s="8"/>
      <c r="BT1083" s="8"/>
      <c r="BU1083" s="8"/>
      <c r="BV1083" s="8"/>
      <c r="BW1083" s="8"/>
      <c r="BX1083" s="8"/>
    </row>
    <row r="1084" spans="5:76"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8"/>
      <c r="AD1084" s="8"/>
      <c r="AE1084" s="8"/>
      <c r="AF1084" s="8"/>
      <c r="AG1084" s="8"/>
      <c r="AH1084" s="8"/>
      <c r="AI1084" s="8"/>
      <c r="AJ1084" s="8"/>
      <c r="AK1084" s="8"/>
      <c r="AL1084" s="8"/>
      <c r="AM1084" s="8"/>
      <c r="AN1084" s="8"/>
      <c r="AO1084" s="8"/>
      <c r="AP1084" s="8"/>
      <c r="AQ1084" s="8"/>
      <c r="AR1084" s="8"/>
      <c r="AS1084" s="8"/>
      <c r="AT1084" s="8"/>
      <c r="AU1084" s="8"/>
      <c r="AV1084" s="8"/>
      <c r="AW1084" s="8"/>
      <c r="AX1084" s="8"/>
      <c r="AY1084" s="8"/>
      <c r="AZ1084" s="8"/>
      <c r="BA1084" s="8"/>
      <c r="BB1084" s="8"/>
      <c r="BC1084" s="8"/>
      <c r="BD1084" s="8"/>
      <c r="BE1084" s="8"/>
      <c r="BF1084" s="8"/>
      <c r="BG1084" s="8"/>
      <c r="BH1084" s="8"/>
      <c r="BI1084" s="8"/>
      <c r="BJ1084" s="8"/>
      <c r="BK1084" s="8"/>
      <c r="BL1084" s="8"/>
      <c r="BM1084" s="8"/>
      <c r="BN1084" s="8"/>
      <c r="BO1084" s="8"/>
      <c r="BP1084" s="8"/>
      <c r="BQ1084" s="8"/>
      <c r="BR1084" s="8"/>
      <c r="BS1084" s="8"/>
      <c r="BT1084" s="8"/>
      <c r="BU1084" s="8"/>
      <c r="BV1084" s="8"/>
      <c r="BW1084" s="8"/>
      <c r="BX1084" s="8"/>
    </row>
    <row r="1085" spans="5:76"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8"/>
      <c r="AD1085" s="8"/>
      <c r="AE1085" s="8"/>
      <c r="AF1085" s="8"/>
      <c r="AG1085" s="8"/>
      <c r="AH1085" s="8"/>
      <c r="AI1085" s="8"/>
      <c r="AJ1085" s="8"/>
      <c r="AK1085" s="8"/>
      <c r="AL1085" s="8"/>
      <c r="AM1085" s="8"/>
      <c r="AN1085" s="8"/>
      <c r="AO1085" s="8"/>
      <c r="AP1085" s="8"/>
      <c r="AQ1085" s="8"/>
      <c r="AR1085" s="8"/>
      <c r="AS1085" s="8"/>
      <c r="AT1085" s="8"/>
      <c r="AU1085" s="8"/>
      <c r="AV1085" s="8"/>
      <c r="AW1085" s="8"/>
      <c r="AX1085" s="8"/>
      <c r="AY1085" s="8"/>
      <c r="AZ1085" s="8"/>
      <c r="BA1085" s="8"/>
      <c r="BB1085" s="8"/>
      <c r="BC1085" s="8"/>
      <c r="BD1085" s="8"/>
      <c r="BE1085" s="8"/>
      <c r="BF1085" s="8"/>
      <c r="BG1085" s="8"/>
      <c r="BH1085" s="8"/>
      <c r="BI1085" s="8"/>
      <c r="BJ1085" s="8"/>
      <c r="BK1085" s="8"/>
      <c r="BL1085" s="8"/>
      <c r="BM1085" s="8"/>
      <c r="BN1085" s="8"/>
      <c r="BO1085" s="8"/>
      <c r="BP1085" s="8"/>
      <c r="BQ1085" s="8"/>
      <c r="BR1085" s="8"/>
      <c r="BS1085" s="8"/>
      <c r="BT1085" s="8"/>
      <c r="BU1085" s="8"/>
      <c r="BV1085" s="8"/>
      <c r="BW1085" s="8"/>
      <c r="BX1085" s="8"/>
    </row>
    <row r="1086" spans="5:76"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8"/>
      <c r="AD1086" s="8"/>
      <c r="AE1086" s="8"/>
      <c r="AF1086" s="8"/>
      <c r="AG1086" s="8"/>
      <c r="AH1086" s="8"/>
      <c r="AI1086" s="8"/>
      <c r="AJ1086" s="8"/>
      <c r="AK1086" s="8"/>
      <c r="AL1086" s="8"/>
      <c r="AM1086" s="8"/>
      <c r="AN1086" s="8"/>
      <c r="AO1086" s="8"/>
      <c r="AP1086" s="8"/>
      <c r="AQ1086" s="8"/>
      <c r="AR1086" s="8"/>
      <c r="AS1086" s="8"/>
      <c r="AT1086" s="8"/>
      <c r="AU1086" s="8"/>
      <c r="AV1086" s="8"/>
      <c r="AW1086" s="8"/>
      <c r="AX1086" s="8"/>
      <c r="AY1086" s="8"/>
      <c r="AZ1086" s="8"/>
      <c r="BA1086" s="8"/>
      <c r="BB1086" s="8"/>
      <c r="BC1086" s="8"/>
      <c r="BD1086" s="8"/>
      <c r="BE1086" s="8"/>
      <c r="BF1086" s="8"/>
      <c r="BG1086" s="8"/>
      <c r="BH1086" s="8"/>
      <c r="BI1086" s="8"/>
      <c r="BJ1086" s="8"/>
      <c r="BK1086" s="8"/>
      <c r="BL1086" s="8"/>
      <c r="BM1086" s="8"/>
      <c r="BN1086" s="8"/>
      <c r="BO1086" s="8"/>
      <c r="BP1086" s="8"/>
      <c r="BQ1086" s="8"/>
      <c r="BR1086" s="8"/>
      <c r="BS1086" s="8"/>
      <c r="BT1086" s="8"/>
      <c r="BU1086" s="8"/>
      <c r="BV1086" s="8"/>
      <c r="BW1086" s="8"/>
      <c r="BX1086" s="8"/>
    </row>
    <row r="1087" spans="5:76"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8"/>
      <c r="AD1087" s="8"/>
      <c r="AE1087" s="8"/>
      <c r="AF1087" s="8"/>
      <c r="AG1087" s="8"/>
      <c r="AH1087" s="8"/>
      <c r="AI1087" s="8"/>
      <c r="AJ1087" s="8"/>
      <c r="AK1087" s="8"/>
      <c r="AL1087" s="8"/>
      <c r="AM1087" s="8"/>
      <c r="AN1087" s="8"/>
      <c r="AO1087" s="8"/>
      <c r="AP1087" s="8"/>
      <c r="AQ1087" s="8"/>
      <c r="AR1087" s="8"/>
      <c r="AS1087" s="8"/>
      <c r="AT1087" s="8"/>
      <c r="AU1087" s="8"/>
      <c r="AV1087" s="8"/>
      <c r="AW1087" s="8"/>
      <c r="AX1087" s="8"/>
      <c r="AY1087" s="8"/>
      <c r="AZ1087" s="8"/>
      <c r="BA1087" s="8"/>
      <c r="BB1087" s="8"/>
      <c r="BC1087" s="8"/>
      <c r="BD1087" s="8"/>
      <c r="BE1087" s="8"/>
      <c r="BF1087" s="8"/>
      <c r="BG1087" s="8"/>
      <c r="BH1087" s="8"/>
      <c r="BI1087" s="8"/>
      <c r="BJ1087" s="8"/>
      <c r="BK1087" s="8"/>
      <c r="BL1087" s="8"/>
      <c r="BM1087" s="8"/>
      <c r="BN1087" s="8"/>
      <c r="BO1087" s="8"/>
      <c r="BP1087" s="8"/>
      <c r="BQ1087" s="8"/>
      <c r="BR1087" s="8"/>
      <c r="BS1087" s="8"/>
      <c r="BT1087" s="8"/>
      <c r="BU1087" s="8"/>
      <c r="BV1087" s="8"/>
      <c r="BW1087" s="8"/>
      <c r="BX1087" s="8"/>
    </row>
    <row r="1088" spans="5:76"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8"/>
      <c r="AD1088" s="8"/>
      <c r="AE1088" s="8"/>
      <c r="AF1088" s="8"/>
      <c r="AG1088" s="8"/>
      <c r="AH1088" s="8"/>
      <c r="AI1088" s="8"/>
      <c r="AJ1088" s="8"/>
      <c r="AK1088" s="8"/>
      <c r="AL1088" s="8"/>
      <c r="AM1088" s="8"/>
      <c r="AN1088" s="8"/>
      <c r="AO1088" s="8"/>
      <c r="AP1088" s="8"/>
      <c r="AQ1088" s="8"/>
      <c r="AR1088" s="8"/>
      <c r="AS1088" s="8"/>
      <c r="AT1088" s="8"/>
      <c r="AU1088" s="8"/>
      <c r="AV1088" s="8"/>
      <c r="AW1088" s="8"/>
      <c r="AX1088" s="8"/>
      <c r="AY1088" s="8"/>
      <c r="AZ1088" s="8"/>
      <c r="BA1088" s="8"/>
      <c r="BB1088" s="8"/>
      <c r="BC1088" s="8"/>
      <c r="BD1088" s="8"/>
      <c r="BE1088" s="8"/>
      <c r="BF1088" s="8"/>
      <c r="BG1088" s="8"/>
      <c r="BH1088" s="8"/>
      <c r="BI1088" s="8"/>
      <c r="BJ1088" s="8"/>
      <c r="BK1088" s="8"/>
      <c r="BL1088" s="8"/>
      <c r="BM1088" s="8"/>
      <c r="BN1088" s="8"/>
      <c r="BO1088" s="8"/>
      <c r="BP1088" s="8"/>
      <c r="BQ1088" s="8"/>
      <c r="BR1088" s="8"/>
      <c r="BS1088" s="8"/>
      <c r="BT1088" s="8"/>
      <c r="BU1088" s="8"/>
      <c r="BV1088" s="8"/>
      <c r="BW1088" s="8"/>
      <c r="BX1088" s="8"/>
    </row>
    <row r="1089" spans="5:76"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8"/>
      <c r="AD1089" s="8"/>
      <c r="AE1089" s="8"/>
      <c r="AF1089" s="8"/>
      <c r="AG1089" s="8"/>
      <c r="AH1089" s="8"/>
      <c r="AI1089" s="8"/>
      <c r="AJ1089" s="8"/>
      <c r="AK1089" s="8"/>
      <c r="AL1089" s="8"/>
      <c r="AM1089" s="8"/>
      <c r="AN1089" s="8"/>
      <c r="AO1089" s="8"/>
      <c r="AP1089" s="8"/>
      <c r="AQ1089" s="8"/>
      <c r="AR1089" s="8"/>
      <c r="AS1089" s="8"/>
      <c r="AT1089" s="8"/>
      <c r="AU1089" s="8"/>
      <c r="AV1089" s="8"/>
      <c r="AW1089" s="8"/>
      <c r="AX1089" s="8"/>
      <c r="AY1089" s="8"/>
      <c r="AZ1089" s="8"/>
      <c r="BA1089" s="8"/>
      <c r="BB1089" s="8"/>
      <c r="BC1089" s="8"/>
      <c r="BD1089" s="8"/>
      <c r="BE1089" s="8"/>
      <c r="BF1089" s="8"/>
      <c r="BG1089" s="8"/>
      <c r="BH1089" s="8"/>
      <c r="BI1089" s="8"/>
      <c r="BJ1089" s="8"/>
      <c r="BK1089" s="8"/>
      <c r="BL1089" s="8"/>
      <c r="BM1089" s="8"/>
      <c r="BN1089" s="8"/>
      <c r="BO1089" s="8"/>
      <c r="BP1089" s="8"/>
      <c r="BQ1089" s="8"/>
      <c r="BR1089" s="8"/>
      <c r="BS1089" s="8"/>
      <c r="BT1089" s="8"/>
      <c r="BU1089" s="8"/>
      <c r="BV1089" s="8"/>
      <c r="BW1089" s="8"/>
      <c r="BX1089" s="8"/>
    </row>
    <row r="1090" spans="5:76"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8"/>
      <c r="AD1090" s="8"/>
      <c r="AE1090" s="8"/>
      <c r="AF1090" s="8"/>
      <c r="AG1090" s="8"/>
      <c r="AH1090" s="8"/>
      <c r="AI1090" s="8"/>
      <c r="AJ1090" s="8"/>
      <c r="AK1090" s="8"/>
      <c r="AL1090" s="8"/>
      <c r="AM1090" s="8"/>
      <c r="AN1090" s="8"/>
      <c r="AO1090" s="8"/>
      <c r="AP1090" s="8"/>
      <c r="AQ1090" s="8"/>
      <c r="AR1090" s="8"/>
      <c r="AS1090" s="8"/>
      <c r="AT1090" s="8"/>
      <c r="AU1090" s="8"/>
      <c r="AV1090" s="8"/>
      <c r="AW1090" s="8"/>
      <c r="AX1090" s="8"/>
      <c r="AY1090" s="8"/>
      <c r="AZ1090" s="8"/>
      <c r="BA1090" s="8"/>
      <c r="BB1090" s="8"/>
      <c r="BC1090" s="8"/>
      <c r="BD1090" s="8"/>
      <c r="BE1090" s="8"/>
      <c r="BF1090" s="8"/>
      <c r="BG1090" s="8"/>
      <c r="BH1090" s="8"/>
      <c r="BI1090" s="8"/>
      <c r="BJ1090" s="8"/>
      <c r="BK1090" s="8"/>
      <c r="BL1090" s="8"/>
      <c r="BM1090" s="8"/>
      <c r="BN1090" s="8"/>
      <c r="BO1090" s="8"/>
      <c r="BP1090" s="8"/>
      <c r="BQ1090" s="8"/>
      <c r="BR1090" s="8"/>
      <c r="BS1090" s="8"/>
      <c r="BT1090" s="8"/>
      <c r="BU1090" s="8"/>
      <c r="BV1090" s="8"/>
      <c r="BW1090" s="8"/>
      <c r="BX1090" s="8"/>
    </row>
    <row r="1091" spans="5:76"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8"/>
      <c r="AD1091" s="8"/>
      <c r="AE1091" s="8"/>
      <c r="AF1091" s="8"/>
      <c r="AG1091" s="8"/>
      <c r="AH1091" s="8"/>
      <c r="AI1091" s="8"/>
      <c r="AJ1091" s="8"/>
      <c r="AK1091" s="8"/>
      <c r="AL1091" s="8"/>
      <c r="AM1091" s="8"/>
      <c r="AN1091" s="8"/>
      <c r="AO1091" s="8"/>
      <c r="AP1091" s="8"/>
      <c r="AQ1091" s="8"/>
      <c r="AR1091" s="8"/>
      <c r="AS1091" s="8"/>
      <c r="AT1091" s="8"/>
      <c r="AU1091" s="8"/>
      <c r="AV1091" s="8"/>
      <c r="AW1091" s="8"/>
      <c r="AX1091" s="8"/>
      <c r="AY1091" s="8"/>
      <c r="AZ1091" s="8"/>
      <c r="BA1091" s="8"/>
      <c r="BB1091" s="8"/>
      <c r="BC1091" s="8"/>
      <c r="BD1091" s="8"/>
      <c r="BE1091" s="8"/>
      <c r="BF1091" s="8"/>
      <c r="BG1091" s="8"/>
      <c r="BH1091" s="8"/>
      <c r="BI1091" s="8"/>
      <c r="BJ1091" s="8"/>
      <c r="BK1091" s="8"/>
      <c r="BL1091" s="8"/>
      <c r="BM1091" s="8"/>
      <c r="BN1091" s="8"/>
      <c r="BO1091" s="8"/>
      <c r="BP1091" s="8"/>
      <c r="BQ1091" s="8"/>
      <c r="BR1091" s="8"/>
      <c r="BS1091" s="8"/>
      <c r="BT1091" s="8"/>
      <c r="BU1091" s="8"/>
      <c r="BV1091" s="8"/>
      <c r="BW1091" s="8"/>
      <c r="BX1091" s="8"/>
    </row>
    <row r="1092" spans="5:76"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8"/>
      <c r="AD1092" s="8"/>
      <c r="AE1092" s="8"/>
      <c r="AF1092" s="8"/>
      <c r="AG1092" s="8"/>
      <c r="AH1092" s="8"/>
      <c r="AI1092" s="8"/>
      <c r="AJ1092" s="8"/>
      <c r="AK1092" s="8"/>
      <c r="AL1092" s="8"/>
      <c r="AM1092" s="8"/>
      <c r="AN1092" s="8"/>
      <c r="AO1092" s="8"/>
      <c r="AP1092" s="8"/>
      <c r="AQ1092" s="8"/>
      <c r="AR1092" s="8"/>
      <c r="AS1092" s="8"/>
      <c r="AT1092" s="8"/>
      <c r="AU1092" s="8"/>
      <c r="AV1092" s="8"/>
      <c r="AW1092" s="8"/>
      <c r="AX1092" s="8"/>
      <c r="AY1092" s="8"/>
      <c r="AZ1092" s="8"/>
      <c r="BA1092" s="8"/>
      <c r="BB1092" s="8"/>
      <c r="BC1092" s="8"/>
      <c r="BD1092" s="8"/>
      <c r="BE1092" s="8"/>
      <c r="BF1092" s="8"/>
      <c r="BG1092" s="8"/>
      <c r="BH1092" s="8"/>
      <c r="BI1092" s="8"/>
      <c r="BJ1092" s="8"/>
      <c r="BK1092" s="8"/>
      <c r="BL1092" s="8"/>
      <c r="BM1092" s="8"/>
      <c r="BN1092" s="8"/>
      <c r="BO1092" s="8"/>
      <c r="BP1092" s="8"/>
      <c r="BQ1092" s="8"/>
      <c r="BR1092" s="8"/>
      <c r="BS1092" s="8"/>
      <c r="BT1092" s="8"/>
      <c r="BU1092" s="8"/>
      <c r="BV1092" s="8"/>
      <c r="BW1092" s="8"/>
      <c r="BX1092" s="8"/>
    </row>
    <row r="1093" spans="5:76"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8"/>
      <c r="AD1093" s="8"/>
      <c r="AE1093" s="8"/>
      <c r="AF1093" s="8"/>
      <c r="AG1093" s="8"/>
      <c r="AH1093" s="8"/>
      <c r="AI1093" s="8"/>
      <c r="AJ1093" s="8"/>
      <c r="AK1093" s="8"/>
      <c r="AL1093" s="8"/>
      <c r="AM1093" s="8"/>
      <c r="AN1093" s="8"/>
      <c r="AO1093" s="8"/>
      <c r="AP1093" s="8"/>
      <c r="AQ1093" s="8"/>
      <c r="AR1093" s="8"/>
      <c r="AS1093" s="8"/>
      <c r="AT1093" s="8"/>
      <c r="AU1093" s="8"/>
      <c r="AV1093" s="8"/>
      <c r="AW1093" s="8"/>
      <c r="AX1093" s="8"/>
      <c r="AY1093" s="8"/>
      <c r="AZ1093" s="8"/>
      <c r="BA1093" s="8"/>
      <c r="BB1093" s="8"/>
      <c r="BC1093" s="8"/>
      <c r="BD1093" s="8"/>
      <c r="BE1093" s="8"/>
      <c r="BF1093" s="8"/>
      <c r="BG1093" s="8"/>
      <c r="BH1093" s="8"/>
      <c r="BI1093" s="8"/>
      <c r="BJ1093" s="8"/>
      <c r="BK1093" s="8"/>
      <c r="BL1093" s="8"/>
      <c r="BM1093" s="8"/>
      <c r="BN1093" s="8"/>
      <c r="BO1093" s="8"/>
      <c r="BP1093" s="8"/>
      <c r="BQ1093" s="8"/>
      <c r="BR1093" s="8"/>
      <c r="BS1093" s="8"/>
      <c r="BT1093" s="8"/>
      <c r="BU1093" s="8"/>
      <c r="BV1093" s="8"/>
      <c r="BW1093" s="8"/>
      <c r="BX1093" s="8"/>
    </row>
    <row r="1094" spans="5:76"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8"/>
      <c r="AD1094" s="8"/>
      <c r="AE1094" s="8"/>
      <c r="AF1094" s="8"/>
      <c r="AG1094" s="8"/>
      <c r="AH1094" s="8"/>
      <c r="AI1094" s="8"/>
      <c r="AJ1094" s="8"/>
      <c r="AK1094" s="8"/>
      <c r="AL1094" s="8"/>
      <c r="AM1094" s="8"/>
      <c r="AN1094" s="8"/>
      <c r="AO1094" s="8"/>
      <c r="AP1094" s="8"/>
      <c r="AQ1094" s="8"/>
      <c r="AR1094" s="8"/>
      <c r="AS1094" s="8"/>
      <c r="AT1094" s="8"/>
      <c r="AU1094" s="8"/>
      <c r="AV1094" s="8"/>
      <c r="AW1094" s="8"/>
      <c r="AX1094" s="8"/>
      <c r="AY1094" s="8"/>
      <c r="AZ1094" s="8"/>
      <c r="BA1094" s="8"/>
      <c r="BB1094" s="8"/>
      <c r="BC1094" s="8"/>
      <c r="BD1094" s="8"/>
      <c r="BE1094" s="8"/>
      <c r="BF1094" s="8"/>
      <c r="BG1094" s="8"/>
      <c r="BH1094" s="8"/>
      <c r="BI1094" s="8"/>
      <c r="BJ1094" s="8"/>
      <c r="BK1094" s="8"/>
      <c r="BL1094" s="8"/>
      <c r="BM1094" s="8"/>
      <c r="BN1094" s="8"/>
      <c r="BO1094" s="8"/>
      <c r="BP1094" s="8"/>
      <c r="BQ1094" s="8"/>
      <c r="BR1094" s="8"/>
      <c r="BS1094" s="8"/>
      <c r="BT1094" s="8"/>
      <c r="BU1094" s="8"/>
      <c r="BV1094" s="8"/>
      <c r="BW1094" s="8"/>
      <c r="BX1094" s="8"/>
    </row>
    <row r="1095" spans="5:76"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8"/>
      <c r="AD1095" s="8"/>
      <c r="AE1095" s="8"/>
      <c r="AF1095" s="8"/>
      <c r="AG1095" s="8"/>
      <c r="AH1095" s="8"/>
      <c r="AI1095" s="8"/>
      <c r="AJ1095" s="8"/>
      <c r="AK1095" s="8"/>
      <c r="AL1095" s="8"/>
      <c r="AM1095" s="8"/>
      <c r="AN1095" s="8"/>
      <c r="AO1095" s="8"/>
      <c r="AP1095" s="8"/>
      <c r="AQ1095" s="8"/>
      <c r="AR1095" s="8"/>
      <c r="AS1095" s="8"/>
      <c r="AT1095" s="8"/>
      <c r="AU1095" s="8"/>
      <c r="AV1095" s="8"/>
      <c r="AW1095" s="8"/>
      <c r="AX1095" s="8"/>
      <c r="AY1095" s="8"/>
      <c r="AZ1095" s="8"/>
      <c r="BA1095" s="8"/>
      <c r="BB1095" s="8"/>
      <c r="BC1095" s="8"/>
      <c r="BD1095" s="8"/>
      <c r="BE1095" s="8"/>
      <c r="BF1095" s="8"/>
      <c r="BG1095" s="8"/>
      <c r="BH1095" s="8"/>
      <c r="BI1095" s="8"/>
      <c r="BJ1095" s="8"/>
      <c r="BK1095" s="8"/>
      <c r="BL1095" s="8"/>
      <c r="BM1095" s="8"/>
      <c r="BN1095" s="8"/>
      <c r="BO1095" s="8"/>
      <c r="BP1095" s="8"/>
      <c r="BQ1095" s="8"/>
      <c r="BR1095" s="8"/>
      <c r="BS1095" s="8"/>
      <c r="BT1095" s="8"/>
      <c r="BU1095" s="8"/>
      <c r="BV1095" s="8"/>
      <c r="BW1095" s="8"/>
      <c r="BX1095" s="8"/>
    </row>
    <row r="1096" spans="5:76"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8"/>
      <c r="AD1096" s="8"/>
      <c r="AE1096" s="8"/>
      <c r="AF1096" s="8"/>
      <c r="AG1096" s="8"/>
      <c r="AH1096" s="8"/>
      <c r="AI1096" s="8"/>
      <c r="AJ1096" s="8"/>
      <c r="AK1096" s="8"/>
      <c r="AL1096" s="8"/>
      <c r="AM1096" s="8"/>
      <c r="AN1096" s="8"/>
      <c r="AO1096" s="8"/>
      <c r="AP1096" s="8"/>
      <c r="AQ1096" s="8"/>
      <c r="AR1096" s="8"/>
      <c r="AS1096" s="8"/>
      <c r="AT1096" s="8"/>
      <c r="AU1096" s="8"/>
      <c r="AV1096" s="8"/>
      <c r="AW1096" s="8"/>
      <c r="AX1096" s="8"/>
      <c r="AY1096" s="8"/>
      <c r="AZ1096" s="8"/>
      <c r="BA1096" s="8"/>
      <c r="BB1096" s="8"/>
      <c r="BC1096" s="8"/>
      <c r="BD1096" s="8"/>
      <c r="BE1096" s="8"/>
      <c r="BF1096" s="8"/>
      <c r="BG1096" s="8"/>
      <c r="BH1096" s="8"/>
      <c r="BI1096" s="8"/>
      <c r="BJ1096" s="8"/>
      <c r="BK1096" s="8"/>
      <c r="BL1096" s="8"/>
      <c r="BM1096" s="8"/>
      <c r="BN1096" s="8"/>
      <c r="BO1096" s="8"/>
      <c r="BP1096" s="8"/>
      <c r="BQ1096" s="8"/>
      <c r="BR1096" s="8"/>
      <c r="BS1096" s="8"/>
      <c r="BT1096" s="8"/>
      <c r="BU1096" s="8"/>
      <c r="BV1096" s="8"/>
      <c r="BW1096" s="8"/>
      <c r="BX1096" s="8"/>
    </row>
    <row r="1097" spans="5:76"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8"/>
      <c r="AD1097" s="8"/>
      <c r="AE1097" s="8"/>
      <c r="AF1097" s="8"/>
      <c r="AG1097" s="8"/>
      <c r="AH1097" s="8"/>
      <c r="AI1097" s="8"/>
      <c r="AJ1097" s="8"/>
      <c r="AK1097" s="8"/>
      <c r="AL1097" s="8"/>
      <c r="AM1097" s="8"/>
      <c r="AN1097" s="8"/>
      <c r="AO1097" s="8"/>
      <c r="AP1097" s="8"/>
      <c r="AQ1097" s="8"/>
      <c r="AR1097" s="8"/>
      <c r="AS1097" s="8"/>
      <c r="AT1097" s="8"/>
      <c r="AU1097" s="8"/>
      <c r="AV1097" s="8"/>
      <c r="AW1097" s="8"/>
      <c r="AX1097" s="8"/>
      <c r="AY1097" s="8"/>
      <c r="AZ1097" s="8"/>
      <c r="BA1097" s="8"/>
      <c r="BB1097" s="8"/>
      <c r="BC1097" s="8"/>
      <c r="BD1097" s="8"/>
      <c r="BE1097" s="8"/>
      <c r="BF1097" s="8"/>
      <c r="BG1097" s="8"/>
      <c r="BH1097" s="8"/>
      <c r="BI1097" s="8"/>
      <c r="BJ1097" s="8"/>
      <c r="BK1097" s="8"/>
      <c r="BL1097" s="8"/>
      <c r="BM1097" s="8"/>
      <c r="BN1097" s="8"/>
      <c r="BO1097" s="8"/>
      <c r="BP1097" s="8"/>
      <c r="BQ1097" s="8"/>
      <c r="BR1097" s="8"/>
      <c r="BS1097" s="8"/>
      <c r="BT1097" s="8"/>
      <c r="BU1097" s="8"/>
      <c r="BV1097" s="8"/>
      <c r="BW1097" s="8"/>
      <c r="BX1097" s="8"/>
    </row>
    <row r="1098" spans="5:76"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8"/>
      <c r="AD1098" s="8"/>
      <c r="AE1098" s="8"/>
      <c r="AF1098" s="8"/>
      <c r="AG1098" s="8"/>
      <c r="AH1098" s="8"/>
      <c r="AI1098" s="8"/>
      <c r="AJ1098" s="8"/>
      <c r="AK1098" s="8"/>
      <c r="AL1098" s="8"/>
      <c r="AM1098" s="8"/>
      <c r="AN1098" s="8"/>
      <c r="AO1098" s="8"/>
      <c r="AP1098" s="8"/>
      <c r="AQ1098" s="8"/>
      <c r="AR1098" s="8"/>
      <c r="AS1098" s="8"/>
      <c r="AT1098" s="8"/>
      <c r="AU1098" s="8"/>
      <c r="AV1098" s="8"/>
      <c r="AW1098" s="8"/>
      <c r="AX1098" s="8"/>
      <c r="AY1098" s="8"/>
      <c r="AZ1098" s="8"/>
      <c r="BA1098" s="8"/>
      <c r="BB1098" s="8"/>
      <c r="BC1098" s="8"/>
      <c r="BD1098" s="8"/>
      <c r="BE1098" s="8"/>
      <c r="BF1098" s="8"/>
      <c r="BG1098" s="8"/>
      <c r="BH1098" s="8"/>
      <c r="BI1098" s="8"/>
      <c r="BJ1098" s="8"/>
      <c r="BK1098" s="8"/>
      <c r="BL1098" s="8"/>
      <c r="BM1098" s="8"/>
      <c r="BN1098" s="8"/>
      <c r="BO1098" s="8"/>
      <c r="BP1098" s="8"/>
      <c r="BQ1098" s="8"/>
      <c r="BR1098" s="8"/>
      <c r="BS1098" s="8"/>
      <c r="BT1098" s="8"/>
      <c r="BU1098" s="8"/>
      <c r="BV1098" s="8"/>
      <c r="BW1098" s="8"/>
      <c r="BX1098" s="8"/>
    </row>
    <row r="1099" spans="5:76"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8"/>
      <c r="AD1099" s="8"/>
      <c r="AE1099" s="8"/>
      <c r="AF1099" s="8"/>
      <c r="AG1099" s="8"/>
      <c r="AH1099" s="8"/>
      <c r="AI1099" s="8"/>
      <c r="AJ1099" s="8"/>
      <c r="AK1099" s="8"/>
      <c r="AL1099" s="8"/>
      <c r="AM1099" s="8"/>
      <c r="AN1099" s="8"/>
      <c r="AO1099" s="8"/>
      <c r="AP1099" s="8"/>
      <c r="AQ1099" s="8"/>
      <c r="AR1099" s="8"/>
      <c r="AS1099" s="8"/>
      <c r="AT1099" s="8"/>
      <c r="AU1099" s="8"/>
      <c r="AV1099" s="8"/>
      <c r="AW1099" s="8"/>
      <c r="AX1099" s="8"/>
      <c r="AY1099" s="8"/>
      <c r="AZ1099" s="8"/>
      <c r="BA1099" s="8"/>
      <c r="BB1099" s="8"/>
      <c r="BC1099" s="8"/>
      <c r="BD1099" s="8"/>
      <c r="BE1099" s="8"/>
      <c r="BF1099" s="8"/>
      <c r="BG1099" s="8"/>
      <c r="BH1099" s="8"/>
      <c r="BI1099" s="8"/>
      <c r="BJ1099" s="8"/>
      <c r="BK1099" s="8"/>
      <c r="BL1099" s="8"/>
      <c r="BM1099" s="8"/>
      <c r="BN1099" s="8"/>
      <c r="BO1099" s="8"/>
      <c r="BP1099" s="8"/>
      <c r="BQ1099" s="8"/>
      <c r="BR1099" s="8"/>
      <c r="BS1099" s="8"/>
      <c r="BT1099" s="8"/>
      <c r="BU1099" s="8"/>
      <c r="BV1099" s="8"/>
      <c r="BW1099" s="8"/>
      <c r="BX1099" s="8"/>
    </row>
    <row r="1100" spans="5:76"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8"/>
      <c r="AD1100" s="8"/>
      <c r="AE1100" s="8"/>
      <c r="AF1100" s="8"/>
      <c r="AG1100" s="8"/>
      <c r="AH1100" s="8"/>
      <c r="AI1100" s="8"/>
      <c r="AJ1100" s="8"/>
      <c r="AK1100" s="8"/>
      <c r="AL1100" s="8"/>
      <c r="AM1100" s="8"/>
      <c r="AN1100" s="8"/>
      <c r="AO1100" s="8"/>
      <c r="AP1100" s="8"/>
      <c r="AQ1100" s="8"/>
      <c r="AR1100" s="8"/>
      <c r="AS1100" s="8"/>
      <c r="AT1100" s="8"/>
      <c r="AU1100" s="8"/>
      <c r="AV1100" s="8"/>
      <c r="AW1100" s="8"/>
      <c r="AX1100" s="8"/>
      <c r="AY1100" s="8"/>
      <c r="AZ1100" s="8"/>
      <c r="BA1100" s="8"/>
      <c r="BB1100" s="8"/>
      <c r="BC1100" s="8"/>
      <c r="BD1100" s="8"/>
      <c r="BE1100" s="8"/>
      <c r="BF1100" s="8"/>
      <c r="BG1100" s="8"/>
      <c r="BH1100" s="8"/>
      <c r="BI1100" s="8"/>
      <c r="BJ1100" s="8"/>
      <c r="BK1100" s="8"/>
      <c r="BL1100" s="8"/>
      <c r="BM1100" s="8"/>
      <c r="BN1100" s="8"/>
      <c r="BO1100" s="8"/>
      <c r="BP1100" s="8"/>
      <c r="BQ1100" s="8"/>
      <c r="BR1100" s="8"/>
      <c r="BS1100" s="8"/>
      <c r="BT1100" s="8"/>
      <c r="BU1100" s="8"/>
      <c r="BV1100" s="8"/>
      <c r="BW1100" s="8"/>
      <c r="BX1100" s="8"/>
    </row>
    <row r="1101" spans="5:76"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8"/>
      <c r="AD1101" s="8"/>
      <c r="AE1101" s="8"/>
      <c r="AF1101" s="8"/>
      <c r="AG1101" s="8"/>
      <c r="AH1101" s="8"/>
      <c r="AI1101" s="8"/>
      <c r="AJ1101" s="8"/>
      <c r="AK1101" s="8"/>
      <c r="AL1101" s="8"/>
      <c r="AM1101" s="8"/>
      <c r="AN1101" s="8"/>
      <c r="AO1101" s="8"/>
      <c r="AP1101" s="8"/>
      <c r="AQ1101" s="8"/>
      <c r="AR1101" s="8"/>
      <c r="AS1101" s="8"/>
      <c r="AT1101" s="8"/>
      <c r="AU1101" s="8"/>
      <c r="AV1101" s="8"/>
      <c r="AW1101" s="8"/>
      <c r="AX1101" s="8"/>
      <c r="AY1101" s="8"/>
      <c r="AZ1101" s="8"/>
      <c r="BA1101" s="8"/>
      <c r="BB1101" s="8"/>
      <c r="BC1101" s="8"/>
      <c r="BD1101" s="8"/>
      <c r="BE1101" s="8"/>
      <c r="BF1101" s="8"/>
      <c r="BG1101" s="8"/>
      <c r="BH1101" s="8"/>
      <c r="BI1101" s="8"/>
      <c r="BJ1101" s="8"/>
      <c r="BK1101" s="8"/>
      <c r="BL1101" s="8"/>
      <c r="BM1101" s="8"/>
      <c r="BN1101" s="8"/>
      <c r="BO1101" s="8"/>
      <c r="BP1101" s="8"/>
      <c r="BQ1101" s="8"/>
      <c r="BR1101" s="8"/>
      <c r="BS1101" s="8"/>
      <c r="BT1101" s="8"/>
      <c r="BU1101" s="8"/>
      <c r="BV1101" s="8"/>
      <c r="BW1101" s="8"/>
      <c r="BX1101" s="8"/>
    </row>
    <row r="1102" spans="5:76"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8"/>
      <c r="AD1102" s="8"/>
      <c r="AE1102" s="8"/>
      <c r="AF1102" s="8"/>
      <c r="AG1102" s="8"/>
      <c r="AH1102" s="8"/>
      <c r="AI1102" s="8"/>
      <c r="AJ1102" s="8"/>
      <c r="AK1102" s="8"/>
      <c r="AL1102" s="8"/>
      <c r="AM1102" s="8"/>
      <c r="AN1102" s="8"/>
      <c r="AO1102" s="8"/>
      <c r="AP1102" s="8"/>
      <c r="AQ1102" s="8"/>
      <c r="AR1102" s="8"/>
      <c r="AS1102" s="8"/>
      <c r="AT1102" s="8"/>
      <c r="AU1102" s="8"/>
      <c r="AV1102" s="8"/>
      <c r="AW1102" s="8"/>
      <c r="AX1102" s="8"/>
      <c r="AY1102" s="8"/>
      <c r="AZ1102" s="8"/>
      <c r="BA1102" s="8"/>
      <c r="BB1102" s="8"/>
      <c r="BC1102" s="8"/>
      <c r="BD1102" s="8"/>
      <c r="BE1102" s="8"/>
      <c r="BF1102" s="8"/>
      <c r="BG1102" s="8"/>
      <c r="BH1102" s="8"/>
      <c r="BI1102" s="8"/>
      <c r="BJ1102" s="8"/>
      <c r="BK1102" s="8"/>
      <c r="BL1102" s="8"/>
      <c r="BM1102" s="8"/>
      <c r="BN1102" s="8"/>
      <c r="BO1102" s="8"/>
      <c r="BP1102" s="8"/>
      <c r="BQ1102" s="8"/>
      <c r="BR1102" s="8"/>
      <c r="BS1102" s="8"/>
      <c r="BT1102" s="8"/>
      <c r="BU1102" s="8"/>
      <c r="BV1102" s="8"/>
      <c r="BW1102" s="8"/>
      <c r="BX1102" s="8"/>
    </row>
    <row r="1103" spans="5:76"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8"/>
      <c r="AD1103" s="8"/>
      <c r="AE1103" s="8"/>
      <c r="AF1103" s="8"/>
      <c r="AG1103" s="8"/>
      <c r="AH1103" s="8"/>
      <c r="AI1103" s="8"/>
      <c r="AJ1103" s="8"/>
      <c r="AK1103" s="8"/>
      <c r="AL1103" s="8"/>
      <c r="AM1103" s="8"/>
      <c r="AN1103" s="8"/>
      <c r="AO1103" s="8"/>
      <c r="AP1103" s="8"/>
      <c r="AQ1103" s="8"/>
      <c r="AR1103" s="8"/>
      <c r="AS1103" s="8"/>
      <c r="AT1103" s="8"/>
      <c r="AU1103" s="8"/>
      <c r="AV1103" s="8"/>
      <c r="AW1103" s="8"/>
      <c r="AX1103" s="8"/>
      <c r="AY1103" s="8"/>
      <c r="AZ1103" s="8"/>
      <c r="BA1103" s="8"/>
      <c r="BB1103" s="8"/>
      <c r="BC1103" s="8"/>
      <c r="BD1103" s="8"/>
      <c r="BE1103" s="8"/>
      <c r="BF1103" s="8"/>
      <c r="BG1103" s="8"/>
      <c r="BH1103" s="8"/>
      <c r="BI1103" s="8"/>
      <c r="BJ1103" s="8"/>
      <c r="BK1103" s="8"/>
      <c r="BL1103" s="8"/>
      <c r="BM1103" s="8"/>
      <c r="BN1103" s="8"/>
      <c r="BO1103" s="8"/>
      <c r="BP1103" s="8"/>
      <c r="BQ1103" s="8"/>
      <c r="BR1103" s="8"/>
      <c r="BS1103" s="8"/>
      <c r="BT1103" s="8"/>
      <c r="BU1103" s="8"/>
      <c r="BV1103" s="8"/>
      <c r="BW1103" s="8"/>
      <c r="BX1103" s="8"/>
    </row>
    <row r="1104" spans="5:76"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8"/>
      <c r="AD1104" s="8"/>
      <c r="AE1104" s="8"/>
      <c r="AF1104" s="8"/>
      <c r="AG1104" s="8"/>
      <c r="AH1104" s="8"/>
      <c r="AI1104" s="8"/>
      <c r="AJ1104" s="8"/>
      <c r="AK1104" s="8"/>
      <c r="AL1104" s="8"/>
      <c r="AM1104" s="8"/>
      <c r="AN1104" s="8"/>
      <c r="AO1104" s="8"/>
      <c r="AP1104" s="8"/>
      <c r="AQ1104" s="8"/>
      <c r="AR1104" s="8"/>
      <c r="AS1104" s="8"/>
      <c r="AT1104" s="8"/>
      <c r="AU1104" s="8"/>
      <c r="AV1104" s="8"/>
      <c r="AW1104" s="8"/>
      <c r="AX1104" s="8"/>
      <c r="AY1104" s="8"/>
      <c r="AZ1104" s="8"/>
      <c r="BA1104" s="8"/>
      <c r="BB1104" s="8"/>
      <c r="BC1104" s="8"/>
      <c r="BD1104" s="8"/>
      <c r="BE1104" s="8"/>
      <c r="BF1104" s="8"/>
      <c r="BG1104" s="8"/>
      <c r="BH1104" s="8"/>
      <c r="BI1104" s="8"/>
      <c r="BJ1104" s="8"/>
      <c r="BK1104" s="8"/>
      <c r="BL1104" s="8"/>
      <c r="BM1104" s="8"/>
      <c r="BN1104" s="8"/>
      <c r="BO1104" s="8"/>
      <c r="BP1104" s="8"/>
      <c r="BQ1104" s="8"/>
      <c r="BR1104" s="8"/>
      <c r="BS1104" s="8"/>
      <c r="BT1104" s="8"/>
      <c r="BU1104" s="8"/>
      <c r="BV1104" s="8"/>
      <c r="BW1104" s="8"/>
      <c r="BX1104" s="8"/>
    </row>
    <row r="1105" spans="5:76"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8"/>
      <c r="AD1105" s="8"/>
      <c r="AE1105" s="8"/>
      <c r="AF1105" s="8"/>
      <c r="AG1105" s="8"/>
      <c r="AH1105" s="8"/>
      <c r="AI1105" s="8"/>
      <c r="AJ1105" s="8"/>
      <c r="AK1105" s="8"/>
      <c r="AL1105" s="8"/>
      <c r="AM1105" s="8"/>
      <c r="AN1105" s="8"/>
      <c r="AO1105" s="8"/>
      <c r="AP1105" s="8"/>
      <c r="AQ1105" s="8"/>
      <c r="AR1105" s="8"/>
      <c r="AS1105" s="8"/>
      <c r="AT1105" s="8"/>
      <c r="AU1105" s="8"/>
      <c r="AV1105" s="8"/>
      <c r="AW1105" s="8"/>
      <c r="AX1105" s="8"/>
      <c r="AY1105" s="8"/>
      <c r="AZ1105" s="8"/>
      <c r="BA1105" s="8"/>
      <c r="BB1105" s="8"/>
      <c r="BC1105" s="8"/>
      <c r="BD1105" s="8"/>
      <c r="BE1105" s="8"/>
      <c r="BF1105" s="8"/>
      <c r="BG1105" s="8"/>
      <c r="BH1105" s="8"/>
      <c r="BI1105" s="8"/>
      <c r="BJ1105" s="8"/>
      <c r="BK1105" s="8"/>
      <c r="BL1105" s="8"/>
      <c r="BM1105" s="8"/>
      <c r="BN1105" s="8"/>
      <c r="BO1105" s="8"/>
      <c r="BP1105" s="8"/>
      <c r="BQ1105" s="8"/>
      <c r="BR1105" s="8"/>
      <c r="BS1105" s="8"/>
      <c r="BT1105" s="8"/>
      <c r="BU1105" s="8"/>
      <c r="BV1105" s="8"/>
      <c r="BW1105" s="8"/>
      <c r="BX1105" s="8"/>
    </row>
    <row r="1106" spans="5:76"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8"/>
      <c r="AD1106" s="8"/>
      <c r="AE1106" s="8"/>
      <c r="AF1106" s="8"/>
      <c r="AG1106" s="8"/>
      <c r="AH1106" s="8"/>
      <c r="AI1106" s="8"/>
      <c r="AJ1106" s="8"/>
      <c r="AK1106" s="8"/>
      <c r="AL1106" s="8"/>
      <c r="AM1106" s="8"/>
      <c r="AN1106" s="8"/>
      <c r="AO1106" s="8"/>
      <c r="AP1106" s="8"/>
      <c r="AQ1106" s="8"/>
      <c r="AR1106" s="8"/>
      <c r="AS1106" s="8"/>
      <c r="AT1106" s="8"/>
      <c r="AU1106" s="8"/>
      <c r="AV1106" s="8"/>
      <c r="AW1106" s="8"/>
      <c r="AX1106" s="8"/>
      <c r="AY1106" s="8"/>
      <c r="AZ1106" s="8"/>
      <c r="BA1106" s="8"/>
      <c r="BB1106" s="8"/>
      <c r="BC1106" s="8"/>
      <c r="BD1106" s="8"/>
      <c r="BE1106" s="8"/>
      <c r="BF1106" s="8"/>
      <c r="BG1106" s="8"/>
      <c r="BH1106" s="8"/>
      <c r="BI1106" s="8"/>
      <c r="BJ1106" s="8"/>
      <c r="BK1106" s="8"/>
      <c r="BL1106" s="8"/>
      <c r="BM1106" s="8"/>
      <c r="BN1106" s="8"/>
      <c r="BO1106" s="8"/>
      <c r="BP1106" s="8"/>
      <c r="BQ1106" s="8"/>
      <c r="BR1106" s="8"/>
      <c r="BS1106" s="8"/>
      <c r="BT1106" s="8"/>
      <c r="BU1106" s="8"/>
      <c r="BV1106" s="8"/>
      <c r="BW1106" s="8"/>
      <c r="BX1106" s="8"/>
    </row>
    <row r="1107" spans="5:76"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8"/>
      <c r="AD1107" s="8"/>
      <c r="AE1107" s="8"/>
      <c r="AF1107" s="8"/>
      <c r="AG1107" s="8"/>
      <c r="AH1107" s="8"/>
      <c r="AI1107" s="8"/>
      <c r="AJ1107" s="8"/>
      <c r="AK1107" s="8"/>
      <c r="AL1107" s="8"/>
      <c r="AM1107" s="8"/>
      <c r="AN1107" s="8"/>
      <c r="AO1107" s="8"/>
      <c r="AP1107" s="8"/>
      <c r="AQ1107" s="8"/>
      <c r="AR1107" s="8"/>
      <c r="AS1107" s="8"/>
      <c r="AT1107" s="8"/>
      <c r="AU1107" s="8"/>
      <c r="AV1107" s="8"/>
      <c r="AW1107" s="8"/>
      <c r="AX1107" s="8"/>
      <c r="AY1107" s="8"/>
      <c r="AZ1107" s="8"/>
      <c r="BA1107" s="8"/>
      <c r="BB1107" s="8"/>
      <c r="BC1107" s="8"/>
      <c r="BD1107" s="8"/>
      <c r="BE1107" s="8"/>
      <c r="BF1107" s="8"/>
      <c r="BG1107" s="8"/>
      <c r="BH1107" s="8"/>
      <c r="BI1107" s="8"/>
      <c r="BJ1107" s="8"/>
      <c r="BK1107" s="8"/>
      <c r="BL1107" s="8"/>
      <c r="BM1107" s="8"/>
      <c r="BN1107" s="8"/>
      <c r="BO1107" s="8"/>
      <c r="BP1107" s="8"/>
      <c r="BQ1107" s="8"/>
      <c r="BR1107" s="8"/>
      <c r="BS1107" s="8"/>
      <c r="BT1107" s="8"/>
      <c r="BU1107" s="8"/>
      <c r="BV1107" s="8"/>
      <c r="BW1107" s="8"/>
      <c r="BX1107" s="8"/>
    </row>
    <row r="1108" spans="5:76"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8"/>
      <c r="AD1108" s="8"/>
      <c r="AE1108" s="8"/>
      <c r="AF1108" s="8"/>
      <c r="AG1108" s="8"/>
      <c r="AH1108" s="8"/>
      <c r="AI1108" s="8"/>
      <c r="AJ1108" s="8"/>
      <c r="AK1108" s="8"/>
      <c r="AL1108" s="8"/>
      <c r="AM1108" s="8"/>
      <c r="AN1108" s="8"/>
      <c r="AO1108" s="8"/>
      <c r="AP1108" s="8"/>
      <c r="AQ1108" s="8"/>
      <c r="AR1108" s="8"/>
      <c r="AS1108" s="8"/>
      <c r="AT1108" s="8"/>
      <c r="AU1108" s="8"/>
      <c r="AV1108" s="8"/>
      <c r="AW1108" s="8"/>
      <c r="AX1108" s="8"/>
      <c r="AY1108" s="8"/>
      <c r="AZ1108" s="8"/>
      <c r="BA1108" s="8"/>
      <c r="BB1108" s="8"/>
      <c r="BC1108" s="8"/>
      <c r="BD1108" s="8"/>
      <c r="BE1108" s="8"/>
      <c r="BF1108" s="8"/>
      <c r="BG1108" s="8"/>
      <c r="BH1108" s="8"/>
      <c r="BI1108" s="8"/>
      <c r="BJ1108" s="8"/>
      <c r="BK1108" s="8"/>
      <c r="BL1108" s="8"/>
      <c r="BM1108" s="8"/>
      <c r="BN1108" s="8"/>
      <c r="BO1108" s="8"/>
      <c r="BP1108" s="8"/>
      <c r="BQ1108" s="8"/>
      <c r="BR1108" s="8"/>
      <c r="BS1108" s="8"/>
      <c r="BT1108" s="8"/>
      <c r="BU1108" s="8"/>
      <c r="BV1108" s="8"/>
      <c r="BW1108" s="8"/>
      <c r="BX1108" s="8"/>
    </row>
    <row r="1109" spans="5:76"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8"/>
      <c r="AD1109" s="8"/>
      <c r="AE1109" s="8"/>
      <c r="AF1109" s="8"/>
      <c r="AG1109" s="8"/>
      <c r="AH1109" s="8"/>
      <c r="AI1109" s="8"/>
      <c r="AJ1109" s="8"/>
      <c r="AK1109" s="8"/>
      <c r="AL1109" s="8"/>
      <c r="AM1109" s="8"/>
      <c r="AN1109" s="8"/>
      <c r="AO1109" s="8"/>
      <c r="AP1109" s="8"/>
      <c r="AQ1109" s="8"/>
      <c r="AR1109" s="8"/>
      <c r="AS1109" s="8"/>
      <c r="AT1109" s="8"/>
      <c r="AU1109" s="8"/>
      <c r="AV1109" s="8"/>
      <c r="AW1109" s="8"/>
      <c r="AX1109" s="8"/>
      <c r="AY1109" s="8"/>
      <c r="AZ1109" s="8"/>
      <c r="BA1109" s="8"/>
      <c r="BB1109" s="8"/>
      <c r="BC1109" s="8"/>
      <c r="BD1109" s="8"/>
      <c r="BE1109" s="8"/>
      <c r="BF1109" s="8"/>
      <c r="BG1109" s="8"/>
      <c r="BH1109" s="8"/>
      <c r="BI1109" s="8"/>
      <c r="BJ1109" s="8"/>
      <c r="BK1109" s="8"/>
      <c r="BL1109" s="8"/>
      <c r="BM1109" s="8"/>
      <c r="BN1109" s="8"/>
      <c r="BO1109" s="8"/>
      <c r="BP1109" s="8"/>
      <c r="BQ1109" s="8"/>
      <c r="BR1109" s="8"/>
      <c r="BS1109" s="8"/>
      <c r="BT1109" s="8"/>
      <c r="BU1109" s="8"/>
      <c r="BV1109" s="8"/>
      <c r="BW1109" s="8"/>
      <c r="BX1109" s="8"/>
    </row>
    <row r="1110" spans="5:76"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8"/>
      <c r="AD1110" s="8"/>
      <c r="AE1110" s="8"/>
      <c r="AF1110" s="8"/>
      <c r="AG1110" s="8"/>
      <c r="AH1110" s="8"/>
      <c r="AI1110" s="8"/>
      <c r="AJ1110" s="8"/>
      <c r="AK1110" s="8"/>
      <c r="AL1110" s="8"/>
      <c r="AM1110" s="8"/>
      <c r="AN1110" s="8"/>
      <c r="AO1110" s="8"/>
      <c r="AP1110" s="8"/>
      <c r="AQ1110" s="8"/>
      <c r="AR1110" s="8"/>
      <c r="AS1110" s="8"/>
      <c r="AT1110" s="8"/>
      <c r="AU1110" s="8"/>
      <c r="AV1110" s="8"/>
      <c r="AW1110" s="8"/>
      <c r="AX1110" s="8"/>
      <c r="AY1110" s="8"/>
      <c r="AZ1110" s="8"/>
      <c r="BA1110" s="8"/>
      <c r="BB1110" s="8"/>
      <c r="BC1110" s="8"/>
      <c r="BD1110" s="8"/>
      <c r="BE1110" s="8"/>
      <c r="BF1110" s="8"/>
      <c r="BG1110" s="8"/>
      <c r="BH1110" s="8"/>
      <c r="BI1110" s="8"/>
      <c r="BJ1110" s="8"/>
      <c r="BK1110" s="8"/>
      <c r="BL1110" s="8"/>
      <c r="BM1110" s="8"/>
      <c r="BN1110" s="8"/>
      <c r="BO1110" s="8"/>
      <c r="BP1110" s="8"/>
      <c r="BQ1110" s="8"/>
      <c r="BR1110" s="8"/>
      <c r="BS1110" s="8"/>
      <c r="BT1110" s="8"/>
      <c r="BU1110" s="8"/>
      <c r="BV1110" s="8"/>
      <c r="BW1110" s="8"/>
      <c r="BX1110" s="8"/>
    </row>
    <row r="1111" spans="5:76"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8"/>
      <c r="AD1111" s="8"/>
      <c r="AE1111" s="8"/>
      <c r="AF1111" s="8"/>
      <c r="AG1111" s="8"/>
      <c r="AH1111" s="8"/>
      <c r="AI1111" s="8"/>
      <c r="AJ1111" s="8"/>
      <c r="AK1111" s="8"/>
      <c r="AL1111" s="8"/>
      <c r="AM1111" s="8"/>
      <c r="AN1111" s="8"/>
      <c r="AO1111" s="8"/>
      <c r="AP1111" s="8"/>
      <c r="AQ1111" s="8"/>
      <c r="AR1111" s="8"/>
      <c r="AS1111" s="8"/>
      <c r="AT1111" s="8"/>
      <c r="AU1111" s="8"/>
      <c r="AV1111" s="8"/>
      <c r="AW1111" s="8"/>
      <c r="AX1111" s="8"/>
      <c r="AY1111" s="8"/>
      <c r="AZ1111" s="8"/>
      <c r="BA1111" s="8"/>
      <c r="BB1111" s="8"/>
      <c r="BC1111" s="8"/>
      <c r="BD1111" s="8"/>
      <c r="BE1111" s="8"/>
      <c r="BF1111" s="8"/>
      <c r="BG1111" s="8"/>
      <c r="BH1111" s="8"/>
      <c r="BI1111" s="8"/>
      <c r="BJ1111" s="8"/>
      <c r="BK1111" s="8"/>
      <c r="BL1111" s="8"/>
      <c r="BM1111" s="8"/>
      <c r="BN1111" s="8"/>
      <c r="BO1111" s="8"/>
      <c r="BP1111" s="8"/>
      <c r="BQ1111" s="8"/>
      <c r="BR1111" s="8"/>
      <c r="BS1111" s="8"/>
      <c r="BT1111" s="8"/>
      <c r="BU1111" s="8"/>
      <c r="BV1111" s="8"/>
      <c r="BW1111" s="8"/>
      <c r="BX1111" s="8"/>
    </row>
    <row r="1112" spans="5:76"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8"/>
      <c r="AD1112" s="8"/>
      <c r="AE1112" s="8"/>
      <c r="AF1112" s="8"/>
      <c r="AG1112" s="8"/>
      <c r="AH1112" s="8"/>
      <c r="AI1112" s="8"/>
      <c r="AJ1112" s="8"/>
      <c r="AK1112" s="8"/>
      <c r="AL1112" s="8"/>
      <c r="AM1112" s="8"/>
      <c r="AN1112" s="8"/>
      <c r="AO1112" s="8"/>
      <c r="AP1112" s="8"/>
      <c r="AQ1112" s="8"/>
      <c r="AR1112" s="8"/>
      <c r="AS1112" s="8"/>
      <c r="AT1112" s="8"/>
      <c r="AU1112" s="8"/>
      <c r="AV1112" s="8"/>
      <c r="AW1112" s="8"/>
      <c r="AX1112" s="8"/>
      <c r="AY1112" s="8"/>
      <c r="AZ1112" s="8"/>
      <c r="BA1112" s="8"/>
      <c r="BB1112" s="8"/>
      <c r="BC1112" s="8"/>
      <c r="BD1112" s="8"/>
      <c r="BE1112" s="8"/>
      <c r="BF1112" s="8"/>
      <c r="BG1112" s="8"/>
      <c r="BH1112" s="8"/>
      <c r="BI1112" s="8"/>
      <c r="BJ1112" s="8"/>
      <c r="BK1112" s="8"/>
      <c r="BL1112" s="8"/>
      <c r="BM1112" s="8"/>
      <c r="BN1112" s="8"/>
      <c r="BO1112" s="8"/>
      <c r="BP1112" s="8"/>
      <c r="BQ1112" s="8"/>
      <c r="BR1112" s="8"/>
      <c r="BS1112" s="8"/>
      <c r="BT1112" s="8"/>
      <c r="BU1112" s="8"/>
      <c r="BV1112" s="8"/>
      <c r="BW1112" s="8"/>
      <c r="BX1112" s="8"/>
    </row>
    <row r="1113" spans="5:76"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8"/>
      <c r="AD1113" s="8"/>
      <c r="AE1113" s="8"/>
      <c r="AF1113" s="8"/>
      <c r="AG1113" s="8"/>
      <c r="AH1113" s="8"/>
      <c r="AI1113" s="8"/>
      <c r="AJ1113" s="8"/>
      <c r="AK1113" s="8"/>
      <c r="AL1113" s="8"/>
      <c r="AM1113" s="8"/>
      <c r="AN1113" s="8"/>
      <c r="AO1113" s="8"/>
      <c r="AP1113" s="8"/>
      <c r="AQ1113" s="8"/>
      <c r="AR1113" s="8"/>
      <c r="AS1113" s="8"/>
      <c r="AT1113" s="8"/>
      <c r="AU1113" s="8"/>
      <c r="AV1113" s="8"/>
      <c r="AW1113" s="8"/>
      <c r="AX1113" s="8"/>
      <c r="AY1113" s="8"/>
      <c r="AZ1113" s="8"/>
      <c r="BA1113" s="8"/>
      <c r="BB1113" s="8"/>
      <c r="BC1113" s="8"/>
      <c r="BD1113" s="8"/>
      <c r="BE1113" s="8"/>
      <c r="BF1113" s="8"/>
      <c r="BG1113" s="8"/>
      <c r="BH1113" s="8"/>
      <c r="BI1113" s="8"/>
      <c r="BJ1113" s="8"/>
      <c r="BK1113" s="8"/>
      <c r="BL1113" s="8"/>
      <c r="BM1113" s="8"/>
      <c r="BN1113" s="8"/>
      <c r="BO1113" s="8"/>
      <c r="BP1113" s="8"/>
      <c r="BQ1113" s="8"/>
      <c r="BR1113" s="8"/>
      <c r="BS1113" s="8"/>
      <c r="BT1113" s="8"/>
      <c r="BU1113" s="8"/>
      <c r="BV1113" s="8"/>
      <c r="BW1113" s="8"/>
      <c r="BX1113" s="8"/>
    </row>
    <row r="1114" spans="5:76"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8"/>
      <c r="AD1114" s="8"/>
      <c r="AE1114" s="8"/>
      <c r="AF1114" s="8"/>
      <c r="AG1114" s="8"/>
      <c r="AH1114" s="8"/>
      <c r="AI1114" s="8"/>
      <c r="AJ1114" s="8"/>
      <c r="AK1114" s="8"/>
      <c r="AL1114" s="8"/>
      <c r="AM1114" s="8"/>
      <c r="AN1114" s="8"/>
      <c r="AO1114" s="8"/>
      <c r="AP1114" s="8"/>
      <c r="AQ1114" s="8"/>
      <c r="AR1114" s="8"/>
      <c r="AS1114" s="8"/>
      <c r="AT1114" s="8"/>
      <c r="AU1114" s="8"/>
      <c r="AV1114" s="8"/>
      <c r="AW1114" s="8"/>
      <c r="AX1114" s="8"/>
      <c r="AY1114" s="8"/>
      <c r="AZ1114" s="8"/>
      <c r="BA1114" s="8"/>
      <c r="BB1114" s="8"/>
      <c r="BC1114" s="8"/>
      <c r="BD1114" s="8"/>
      <c r="BE1114" s="8"/>
      <c r="BF1114" s="8"/>
      <c r="BG1114" s="8"/>
      <c r="BH1114" s="8"/>
      <c r="BI1114" s="8"/>
      <c r="BJ1114" s="8"/>
      <c r="BK1114" s="8"/>
      <c r="BL1114" s="8"/>
      <c r="BM1114" s="8"/>
      <c r="BN1114" s="8"/>
      <c r="BO1114" s="8"/>
      <c r="BP1114" s="8"/>
      <c r="BQ1114" s="8"/>
      <c r="BR1114" s="8"/>
      <c r="BS1114" s="8"/>
      <c r="BT1114" s="8"/>
      <c r="BU1114" s="8"/>
      <c r="BV1114" s="8"/>
      <c r="BW1114" s="8"/>
      <c r="BX1114" s="8"/>
    </row>
    <row r="1115" spans="5:76"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8"/>
      <c r="AD1115" s="8"/>
      <c r="AE1115" s="8"/>
      <c r="AF1115" s="8"/>
      <c r="AG1115" s="8"/>
      <c r="AH1115" s="8"/>
      <c r="AI1115" s="8"/>
      <c r="AJ1115" s="8"/>
      <c r="AK1115" s="8"/>
      <c r="AL1115" s="8"/>
      <c r="AM1115" s="8"/>
      <c r="AN1115" s="8"/>
      <c r="AO1115" s="8"/>
      <c r="AP1115" s="8"/>
      <c r="AQ1115" s="8"/>
      <c r="AR1115" s="8"/>
      <c r="AS1115" s="8"/>
      <c r="AT1115" s="8"/>
      <c r="AU1115" s="8"/>
      <c r="AV1115" s="8"/>
      <c r="AW1115" s="8"/>
      <c r="AX1115" s="8"/>
      <c r="AY1115" s="8"/>
      <c r="AZ1115" s="8"/>
      <c r="BA1115" s="8"/>
      <c r="BB1115" s="8"/>
      <c r="BC1115" s="8"/>
      <c r="BD1115" s="8"/>
      <c r="BE1115" s="8"/>
      <c r="BF1115" s="8"/>
      <c r="BG1115" s="8"/>
      <c r="BH1115" s="8"/>
      <c r="BI1115" s="8"/>
      <c r="BJ1115" s="8"/>
      <c r="BK1115" s="8"/>
      <c r="BL1115" s="8"/>
      <c r="BM1115" s="8"/>
      <c r="BN1115" s="8"/>
      <c r="BO1115" s="8"/>
      <c r="BP1115" s="8"/>
      <c r="BQ1115" s="8"/>
      <c r="BR1115" s="8"/>
      <c r="BS1115" s="8"/>
      <c r="BT1115" s="8"/>
      <c r="BU1115" s="8"/>
      <c r="BV1115" s="8"/>
      <c r="BW1115" s="8"/>
      <c r="BX1115" s="8"/>
    </row>
    <row r="1116" spans="5:76"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8"/>
      <c r="AD1116" s="8"/>
      <c r="AE1116" s="8"/>
      <c r="AF1116" s="8"/>
      <c r="AG1116" s="8"/>
      <c r="AH1116" s="8"/>
      <c r="AI1116" s="8"/>
      <c r="AJ1116" s="8"/>
      <c r="AK1116" s="8"/>
      <c r="AL1116" s="8"/>
      <c r="AM1116" s="8"/>
      <c r="AN1116" s="8"/>
      <c r="AO1116" s="8"/>
      <c r="AP1116" s="8"/>
      <c r="AQ1116" s="8"/>
      <c r="AR1116" s="8"/>
      <c r="AS1116" s="8"/>
      <c r="AT1116" s="8"/>
      <c r="AU1116" s="8"/>
      <c r="AV1116" s="8"/>
      <c r="AW1116" s="8"/>
      <c r="AX1116" s="8"/>
      <c r="AY1116" s="8"/>
      <c r="AZ1116" s="8"/>
      <c r="BA1116" s="8"/>
      <c r="BB1116" s="8"/>
      <c r="BC1116" s="8"/>
      <c r="BD1116" s="8"/>
      <c r="BE1116" s="8"/>
      <c r="BF1116" s="8"/>
      <c r="BG1116" s="8"/>
      <c r="BH1116" s="8"/>
      <c r="BI1116" s="8"/>
      <c r="BJ1116" s="8"/>
      <c r="BK1116" s="8"/>
      <c r="BL1116" s="8"/>
      <c r="BM1116" s="8"/>
      <c r="BN1116" s="8"/>
      <c r="BO1116" s="8"/>
      <c r="BP1116" s="8"/>
      <c r="BQ1116" s="8"/>
      <c r="BR1116" s="8"/>
      <c r="BS1116" s="8"/>
      <c r="BT1116" s="8"/>
      <c r="BU1116" s="8"/>
      <c r="BV1116" s="8"/>
      <c r="BW1116" s="8"/>
      <c r="BX1116" s="8"/>
    </row>
    <row r="1117" spans="5:76"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8"/>
      <c r="AD1117" s="8"/>
      <c r="AE1117" s="8"/>
      <c r="AF1117" s="8"/>
      <c r="AG1117" s="8"/>
      <c r="AH1117" s="8"/>
      <c r="AI1117" s="8"/>
      <c r="AJ1117" s="8"/>
      <c r="AK1117" s="8"/>
      <c r="AL1117" s="8"/>
      <c r="AM1117" s="8"/>
      <c r="AN1117" s="8"/>
      <c r="AO1117" s="8"/>
      <c r="AP1117" s="8"/>
      <c r="AQ1117" s="8"/>
      <c r="AR1117" s="8"/>
      <c r="AS1117" s="8"/>
      <c r="AT1117" s="8"/>
      <c r="AU1117" s="8"/>
      <c r="AV1117" s="8"/>
      <c r="AW1117" s="8"/>
      <c r="AX1117" s="8"/>
      <c r="AY1117" s="8"/>
      <c r="AZ1117" s="8"/>
      <c r="BA1117" s="8"/>
      <c r="BB1117" s="8"/>
      <c r="BC1117" s="8"/>
      <c r="BD1117" s="8"/>
      <c r="BE1117" s="8"/>
      <c r="BF1117" s="8"/>
      <c r="BG1117" s="8"/>
      <c r="BH1117" s="8"/>
      <c r="BI1117" s="8"/>
      <c r="BJ1117" s="8"/>
      <c r="BK1117" s="8"/>
      <c r="BL1117" s="8"/>
      <c r="BM1117" s="8"/>
      <c r="BN1117" s="8"/>
      <c r="BO1117" s="8"/>
      <c r="BP1117" s="8"/>
      <c r="BQ1117" s="8"/>
      <c r="BR1117" s="8"/>
      <c r="BS1117" s="8"/>
      <c r="BT1117" s="8"/>
      <c r="BU1117" s="8"/>
      <c r="BV1117" s="8"/>
      <c r="BW1117" s="8"/>
      <c r="BX1117" s="8"/>
    </row>
    <row r="1118" spans="5:76"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8"/>
      <c r="AD1118" s="8"/>
      <c r="AE1118" s="8"/>
      <c r="AF1118" s="8"/>
      <c r="AG1118" s="8"/>
      <c r="AH1118" s="8"/>
      <c r="AI1118" s="8"/>
      <c r="AJ1118" s="8"/>
      <c r="AK1118" s="8"/>
      <c r="AL1118" s="8"/>
      <c r="AM1118" s="8"/>
      <c r="AN1118" s="8"/>
      <c r="AO1118" s="8"/>
      <c r="AP1118" s="8"/>
      <c r="AQ1118" s="8"/>
      <c r="AR1118" s="8"/>
      <c r="AS1118" s="8"/>
      <c r="AT1118" s="8"/>
      <c r="AU1118" s="8"/>
      <c r="AV1118" s="8"/>
      <c r="AW1118" s="8"/>
      <c r="AX1118" s="8"/>
      <c r="AY1118" s="8"/>
      <c r="AZ1118" s="8"/>
      <c r="BA1118" s="8"/>
      <c r="BB1118" s="8"/>
      <c r="BC1118" s="8"/>
      <c r="BD1118" s="8"/>
      <c r="BE1118" s="8"/>
      <c r="BF1118" s="8"/>
      <c r="BG1118" s="8"/>
      <c r="BH1118" s="8"/>
      <c r="BI1118" s="8"/>
      <c r="BJ1118" s="8"/>
      <c r="BK1118" s="8"/>
      <c r="BL1118" s="8"/>
      <c r="BM1118" s="8"/>
      <c r="BN1118" s="8"/>
      <c r="BO1118" s="8"/>
      <c r="BP1118" s="8"/>
      <c r="BQ1118" s="8"/>
      <c r="BR1118" s="8"/>
      <c r="BS1118" s="8"/>
      <c r="BT1118" s="8"/>
      <c r="BU1118" s="8"/>
      <c r="BV1118" s="8"/>
      <c r="BW1118" s="8"/>
      <c r="BX1118" s="8"/>
    </row>
    <row r="1119" spans="5:76"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8"/>
      <c r="AD1119" s="8"/>
      <c r="AE1119" s="8"/>
      <c r="AF1119" s="8"/>
      <c r="AG1119" s="8"/>
      <c r="AH1119" s="8"/>
      <c r="AI1119" s="8"/>
      <c r="AJ1119" s="8"/>
      <c r="AK1119" s="8"/>
      <c r="AL1119" s="8"/>
      <c r="AM1119" s="8"/>
      <c r="AN1119" s="8"/>
      <c r="AO1119" s="8"/>
      <c r="AP1119" s="8"/>
      <c r="AQ1119" s="8"/>
      <c r="AR1119" s="8"/>
      <c r="AS1119" s="8"/>
      <c r="AT1119" s="8"/>
      <c r="AU1119" s="8"/>
      <c r="AV1119" s="8"/>
      <c r="AW1119" s="8"/>
      <c r="AX1119" s="8"/>
      <c r="AY1119" s="8"/>
      <c r="AZ1119" s="8"/>
      <c r="BA1119" s="8"/>
      <c r="BB1119" s="8"/>
      <c r="BC1119" s="8"/>
      <c r="BD1119" s="8"/>
      <c r="BE1119" s="8"/>
      <c r="BF1119" s="8"/>
      <c r="BG1119" s="8"/>
      <c r="BH1119" s="8"/>
      <c r="BI1119" s="8"/>
      <c r="BJ1119" s="8"/>
      <c r="BK1119" s="8"/>
      <c r="BL1119" s="8"/>
      <c r="BM1119" s="8"/>
      <c r="BN1119" s="8"/>
      <c r="BO1119" s="8"/>
      <c r="BP1119" s="8"/>
      <c r="BQ1119" s="8"/>
      <c r="BR1119" s="8"/>
      <c r="BS1119" s="8"/>
      <c r="BT1119" s="8"/>
      <c r="BU1119" s="8"/>
      <c r="BV1119" s="8"/>
      <c r="BW1119" s="8"/>
      <c r="BX1119" s="8"/>
    </row>
    <row r="1120" spans="5:76"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8"/>
      <c r="AD1120" s="8"/>
      <c r="AE1120" s="8"/>
      <c r="AF1120" s="8"/>
      <c r="AG1120" s="8"/>
      <c r="AH1120" s="8"/>
      <c r="AI1120" s="8"/>
      <c r="AJ1120" s="8"/>
      <c r="AK1120" s="8"/>
      <c r="AL1120" s="8"/>
      <c r="AM1120" s="8"/>
      <c r="AN1120" s="8"/>
      <c r="AO1120" s="8"/>
      <c r="AP1120" s="8"/>
      <c r="AQ1120" s="8"/>
      <c r="AR1120" s="8"/>
      <c r="AS1120" s="8"/>
      <c r="AT1120" s="8"/>
      <c r="AU1120" s="8"/>
      <c r="AV1120" s="8"/>
      <c r="AW1120" s="8"/>
      <c r="AX1120" s="8"/>
      <c r="AY1120" s="8"/>
      <c r="AZ1120" s="8"/>
      <c r="BA1120" s="8"/>
      <c r="BB1120" s="8"/>
      <c r="BC1120" s="8"/>
      <c r="BD1120" s="8"/>
      <c r="BE1120" s="8"/>
      <c r="BF1120" s="8"/>
      <c r="BG1120" s="8"/>
      <c r="BH1120" s="8"/>
      <c r="BI1120" s="8"/>
      <c r="BJ1120" s="8"/>
      <c r="BK1120" s="8"/>
      <c r="BL1120" s="8"/>
      <c r="BM1120" s="8"/>
      <c r="BN1120" s="8"/>
      <c r="BO1120" s="8"/>
      <c r="BP1120" s="8"/>
      <c r="BQ1120" s="8"/>
      <c r="BR1120" s="8"/>
      <c r="BS1120" s="8"/>
      <c r="BT1120" s="8"/>
      <c r="BU1120" s="8"/>
      <c r="BV1120" s="8"/>
      <c r="BW1120" s="8"/>
      <c r="BX1120" s="8"/>
    </row>
    <row r="1121" spans="5:76"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8"/>
      <c r="AD1121" s="8"/>
      <c r="AE1121" s="8"/>
      <c r="AF1121" s="8"/>
      <c r="AG1121" s="8"/>
      <c r="AH1121" s="8"/>
      <c r="AI1121" s="8"/>
      <c r="AJ1121" s="8"/>
      <c r="AK1121" s="8"/>
      <c r="AL1121" s="8"/>
      <c r="AM1121" s="8"/>
      <c r="AN1121" s="8"/>
      <c r="AO1121" s="8"/>
      <c r="AP1121" s="8"/>
      <c r="AQ1121" s="8"/>
      <c r="AR1121" s="8"/>
      <c r="AS1121" s="8"/>
      <c r="AT1121" s="8"/>
      <c r="AU1121" s="8"/>
      <c r="AV1121" s="8"/>
      <c r="AW1121" s="8"/>
      <c r="AX1121" s="8"/>
      <c r="AY1121" s="8"/>
      <c r="AZ1121" s="8"/>
      <c r="BA1121" s="8"/>
      <c r="BB1121" s="8"/>
      <c r="BC1121" s="8"/>
      <c r="BD1121" s="8"/>
      <c r="BE1121" s="8"/>
      <c r="BF1121" s="8"/>
      <c r="BG1121" s="8"/>
      <c r="BH1121" s="8"/>
      <c r="BI1121" s="8"/>
      <c r="BJ1121" s="8"/>
      <c r="BK1121" s="8"/>
      <c r="BL1121" s="8"/>
      <c r="BM1121" s="8"/>
      <c r="BN1121" s="8"/>
      <c r="BO1121" s="8"/>
      <c r="BP1121" s="8"/>
      <c r="BQ1121" s="8"/>
      <c r="BR1121" s="8"/>
      <c r="BS1121" s="8"/>
      <c r="BT1121" s="8"/>
      <c r="BU1121" s="8"/>
      <c r="BV1121" s="8"/>
      <c r="BW1121" s="8"/>
      <c r="BX1121" s="8"/>
    </row>
    <row r="1122" spans="5:76"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8"/>
      <c r="AD1122" s="8"/>
      <c r="AE1122" s="8"/>
      <c r="AF1122" s="8"/>
      <c r="AG1122" s="8"/>
      <c r="AH1122" s="8"/>
      <c r="AI1122" s="8"/>
      <c r="AJ1122" s="8"/>
      <c r="AK1122" s="8"/>
      <c r="AL1122" s="8"/>
      <c r="AM1122" s="8"/>
      <c r="AN1122" s="8"/>
      <c r="AO1122" s="8"/>
      <c r="AP1122" s="8"/>
      <c r="AQ1122" s="8"/>
      <c r="AR1122" s="8"/>
      <c r="AS1122" s="8"/>
      <c r="AT1122" s="8"/>
      <c r="AU1122" s="8"/>
      <c r="AV1122" s="8"/>
      <c r="AW1122" s="8"/>
      <c r="AX1122" s="8"/>
      <c r="AY1122" s="8"/>
      <c r="AZ1122" s="8"/>
      <c r="BA1122" s="8"/>
      <c r="BB1122" s="8"/>
      <c r="BC1122" s="8"/>
      <c r="BD1122" s="8"/>
      <c r="BE1122" s="8"/>
      <c r="BF1122" s="8"/>
      <c r="BG1122" s="8"/>
      <c r="BH1122" s="8"/>
      <c r="BI1122" s="8"/>
      <c r="BJ1122" s="8"/>
      <c r="BK1122" s="8"/>
      <c r="BL1122" s="8"/>
      <c r="BM1122" s="8"/>
      <c r="BN1122" s="8"/>
      <c r="BO1122" s="8"/>
      <c r="BP1122" s="8"/>
      <c r="BQ1122" s="8"/>
      <c r="BR1122" s="8"/>
      <c r="BS1122" s="8"/>
      <c r="BT1122" s="8"/>
      <c r="BU1122" s="8"/>
      <c r="BV1122" s="8"/>
      <c r="BW1122" s="8"/>
      <c r="BX1122" s="8"/>
    </row>
    <row r="1123" spans="5:76"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8"/>
      <c r="AD1123" s="8"/>
      <c r="AE1123" s="8"/>
      <c r="AF1123" s="8"/>
      <c r="AG1123" s="8"/>
      <c r="AH1123" s="8"/>
      <c r="AI1123" s="8"/>
      <c r="AJ1123" s="8"/>
      <c r="AK1123" s="8"/>
      <c r="AL1123" s="8"/>
      <c r="AM1123" s="8"/>
      <c r="AN1123" s="8"/>
      <c r="AO1123" s="8"/>
      <c r="AP1123" s="8"/>
      <c r="AQ1123" s="8"/>
      <c r="AR1123" s="8"/>
      <c r="AS1123" s="8"/>
      <c r="AT1123" s="8"/>
      <c r="AU1123" s="8"/>
      <c r="AV1123" s="8"/>
      <c r="AW1123" s="8"/>
      <c r="AX1123" s="8"/>
      <c r="AY1123" s="8"/>
      <c r="AZ1123" s="8"/>
      <c r="BA1123" s="8"/>
      <c r="BB1123" s="8"/>
      <c r="BC1123" s="8"/>
      <c r="BD1123" s="8"/>
      <c r="BE1123" s="8"/>
      <c r="BF1123" s="8"/>
      <c r="BG1123" s="8"/>
      <c r="BH1123" s="8"/>
      <c r="BI1123" s="8"/>
      <c r="BJ1123" s="8"/>
      <c r="BK1123" s="8"/>
      <c r="BL1123" s="8"/>
      <c r="BM1123" s="8"/>
      <c r="BN1123" s="8"/>
      <c r="BO1123" s="8"/>
      <c r="BP1123" s="8"/>
      <c r="BQ1123" s="8"/>
      <c r="BR1123" s="8"/>
      <c r="BS1123" s="8"/>
      <c r="BT1123" s="8"/>
      <c r="BU1123" s="8"/>
      <c r="BV1123" s="8"/>
      <c r="BW1123" s="8"/>
      <c r="BX1123" s="8"/>
    </row>
    <row r="1124" spans="5:76"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8"/>
      <c r="AD1124" s="8"/>
      <c r="AE1124" s="8"/>
      <c r="AF1124" s="8"/>
      <c r="AG1124" s="8"/>
      <c r="AH1124" s="8"/>
      <c r="AI1124" s="8"/>
      <c r="AJ1124" s="8"/>
      <c r="AK1124" s="8"/>
      <c r="AL1124" s="8"/>
      <c r="AM1124" s="8"/>
      <c r="AN1124" s="8"/>
      <c r="AO1124" s="8"/>
      <c r="AP1124" s="8"/>
      <c r="AQ1124" s="8"/>
      <c r="AR1124" s="8"/>
      <c r="AS1124" s="8"/>
      <c r="AT1124" s="8"/>
      <c r="AU1124" s="8"/>
      <c r="AV1124" s="8"/>
      <c r="AW1124" s="8"/>
      <c r="AX1124" s="8"/>
      <c r="AY1124" s="8"/>
      <c r="AZ1124" s="8"/>
      <c r="BA1124" s="8"/>
      <c r="BB1124" s="8"/>
      <c r="BC1124" s="8"/>
      <c r="BD1124" s="8"/>
      <c r="BE1124" s="8"/>
      <c r="BF1124" s="8"/>
      <c r="BG1124" s="8"/>
      <c r="BH1124" s="8"/>
      <c r="BI1124" s="8"/>
      <c r="BJ1124" s="8"/>
      <c r="BK1124" s="8"/>
      <c r="BL1124" s="8"/>
      <c r="BM1124" s="8"/>
      <c r="BN1124" s="8"/>
      <c r="BO1124" s="8"/>
      <c r="BP1124" s="8"/>
      <c r="BQ1124" s="8"/>
      <c r="BR1124" s="8"/>
      <c r="BS1124" s="8"/>
      <c r="BT1124" s="8"/>
      <c r="BU1124" s="8"/>
      <c r="BV1124" s="8"/>
      <c r="BW1124" s="8"/>
      <c r="BX1124" s="8"/>
    </row>
    <row r="1125" spans="5:76"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8"/>
      <c r="AD1125" s="8"/>
      <c r="AE1125" s="8"/>
      <c r="AF1125" s="8"/>
      <c r="AG1125" s="8"/>
      <c r="AH1125" s="8"/>
      <c r="AI1125" s="8"/>
      <c r="AJ1125" s="8"/>
      <c r="AK1125" s="8"/>
      <c r="AL1125" s="8"/>
      <c r="AM1125" s="8"/>
      <c r="AN1125" s="8"/>
      <c r="AO1125" s="8"/>
      <c r="AP1125" s="8"/>
      <c r="AQ1125" s="8"/>
      <c r="AR1125" s="8"/>
      <c r="AS1125" s="8"/>
      <c r="AT1125" s="8"/>
      <c r="AU1125" s="8"/>
      <c r="AV1125" s="8"/>
      <c r="AW1125" s="8"/>
      <c r="AX1125" s="8"/>
      <c r="AY1125" s="8"/>
      <c r="AZ1125" s="8"/>
      <c r="BA1125" s="8"/>
      <c r="BB1125" s="8"/>
      <c r="BC1125" s="8"/>
      <c r="BD1125" s="8"/>
      <c r="BE1125" s="8"/>
      <c r="BF1125" s="8"/>
      <c r="BG1125" s="8"/>
      <c r="BH1125" s="8"/>
      <c r="BI1125" s="8"/>
      <c r="BJ1125" s="8"/>
      <c r="BK1125" s="8"/>
      <c r="BL1125" s="8"/>
      <c r="BM1125" s="8"/>
      <c r="BN1125" s="8"/>
      <c r="BO1125" s="8"/>
      <c r="BP1125" s="8"/>
      <c r="BQ1125" s="8"/>
      <c r="BR1125" s="8"/>
      <c r="BS1125" s="8"/>
      <c r="BT1125" s="8"/>
      <c r="BU1125" s="8"/>
      <c r="BV1125" s="8"/>
      <c r="BW1125" s="8"/>
      <c r="BX1125" s="8"/>
    </row>
    <row r="1126" spans="5:76"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8"/>
      <c r="AD1126" s="8"/>
      <c r="AE1126" s="8"/>
      <c r="AF1126" s="8"/>
      <c r="AG1126" s="8"/>
      <c r="AH1126" s="8"/>
      <c r="AI1126" s="8"/>
      <c r="AJ1126" s="8"/>
      <c r="AK1126" s="8"/>
      <c r="AL1126" s="8"/>
      <c r="AM1126" s="8"/>
      <c r="AN1126" s="8"/>
      <c r="AO1126" s="8"/>
      <c r="AP1126" s="8"/>
      <c r="AQ1126" s="8"/>
      <c r="AR1126" s="8"/>
      <c r="AS1126" s="8"/>
      <c r="AT1126" s="8"/>
      <c r="AU1126" s="8"/>
      <c r="AV1126" s="8"/>
      <c r="AW1126" s="8"/>
      <c r="AX1126" s="8"/>
      <c r="AY1126" s="8"/>
      <c r="AZ1126" s="8"/>
      <c r="BA1126" s="8"/>
      <c r="BB1126" s="8"/>
      <c r="BC1126" s="8"/>
      <c r="BD1126" s="8"/>
      <c r="BE1126" s="8"/>
      <c r="BF1126" s="8"/>
      <c r="BG1126" s="8"/>
      <c r="BH1126" s="8"/>
      <c r="BI1126" s="8"/>
      <c r="BJ1126" s="8"/>
      <c r="BK1126" s="8"/>
      <c r="BL1126" s="8"/>
      <c r="BM1126" s="8"/>
      <c r="BN1126" s="8"/>
      <c r="BO1126" s="8"/>
      <c r="BP1126" s="8"/>
      <c r="BQ1126" s="8"/>
      <c r="BR1126" s="8"/>
      <c r="BS1126" s="8"/>
      <c r="BT1126" s="8"/>
      <c r="BU1126" s="8"/>
      <c r="BV1126" s="8"/>
      <c r="BW1126" s="8"/>
      <c r="BX1126" s="8"/>
    </row>
    <row r="1127" spans="5:76"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8"/>
      <c r="AD1127" s="8"/>
      <c r="AE1127" s="8"/>
      <c r="AF1127" s="8"/>
      <c r="AG1127" s="8"/>
      <c r="AH1127" s="8"/>
      <c r="AI1127" s="8"/>
      <c r="AJ1127" s="8"/>
      <c r="AK1127" s="8"/>
      <c r="AL1127" s="8"/>
      <c r="AM1127" s="8"/>
      <c r="AN1127" s="8"/>
      <c r="AO1127" s="8"/>
      <c r="AP1127" s="8"/>
      <c r="AQ1127" s="8"/>
      <c r="AR1127" s="8"/>
      <c r="AS1127" s="8"/>
      <c r="AT1127" s="8"/>
      <c r="AU1127" s="8"/>
      <c r="AV1127" s="8"/>
      <c r="AW1127" s="8"/>
      <c r="AX1127" s="8"/>
      <c r="AY1127" s="8"/>
      <c r="AZ1127" s="8"/>
      <c r="BA1127" s="8"/>
      <c r="BB1127" s="8"/>
      <c r="BC1127" s="8"/>
      <c r="BD1127" s="8"/>
      <c r="BE1127" s="8"/>
      <c r="BF1127" s="8"/>
      <c r="BG1127" s="8"/>
      <c r="BH1127" s="8"/>
      <c r="BI1127" s="8"/>
      <c r="BJ1127" s="8"/>
      <c r="BK1127" s="8"/>
      <c r="BL1127" s="8"/>
      <c r="BM1127" s="8"/>
      <c r="BN1127" s="8"/>
      <c r="BO1127" s="8"/>
      <c r="BP1127" s="8"/>
      <c r="BQ1127" s="8"/>
      <c r="BR1127" s="8"/>
      <c r="BS1127" s="8"/>
      <c r="BT1127" s="8"/>
      <c r="BU1127" s="8"/>
      <c r="BV1127" s="8"/>
      <c r="BW1127" s="8"/>
      <c r="BX1127" s="8"/>
    </row>
    <row r="1128" spans="5:76"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8"/>
      <c r="AD1128" s="8"/>
      <c r="AE1128" s="8"/>
      <c r="AF1128" s="8"/>
      <c r="AG1128" s="8"/>
      <c r="AH1128" s="8"/>
      <c r="AI1128" s="8"/>
      <c r="AJ1128" s="8"/>
      <c r="AK1128" s="8"/>
      <c r="AL1128" s="8"/>
      <c r="AM1128" s="8"/>
      <c r="AN1128" s="8"/>
      <c r="AO1128" s="8"/>
      <c r="AP1128" s="8"/>
      <c r="AQ1128" s="8"/>
      <c r="AR1128" s="8"/>
      <c r="AS1128" s="8"/>
      <c r="AT1128" s="8"/>
      <c r="AU1128" s="8"/>
      <c r="AV1128" s="8"/>
      <c r="AW1128" s="8"/>
      <c r="AX1128" s="8"/>
      <c r="AY1128" s="8"/>
      <c r="AZ1128" s="8"/>
      <c r="BA1128" s="8"/>
      <c r="BB1128" s="8"/>
      <c r="BC1128" s="8"/>
      <c r="BD1128" s="8"/>
      <c r="BE1128" s="8"/>
      <c r="BF1128" s="8"/>
      <c r="BG1128" s="8"/>
      <c r="BH1128" s="8"/>
      <c r="BI1128" s="8"/>
      <c r="BJ1128" s="8"/>
      <c r="BK1128" s="8"/>
      <c r="BL1128" s="8"/>
      <c r="BM1128" s="8"/>
      <c r="BN1128" s="8"/>
      <c r="BO1128" s="8"/>
      <c r="BP1128" s="8"/>
      <c r="BQ1128" s="8"/>
      <c r="BR1128" s="8"/>
      <c r="BS1128" s="8"/>
      <c r="BT1128" s="8"/>
      <c r="BU1128" s="8"/>
      <c r="BV1128" s="8"/>
      <c r="BW1128" s="8"/>
      <c r="BX1128" s="8"/>
    </row>
    <row r="1129" spans="5:76"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8"/>
      <c r="AD1129" s="8"/>
      <c r="AE1129" s="8"/>
      <c r="AF1129" s="8"/>
      <c r="AG1129" s="8"/>
      <c r="AH1129" s="8"/>
      <c r="AI1129" s="8"/>
      <c r="AJ1129" s="8"/>
      <c r="AK1129" s="8"/>
      <c r="AL1129" s="8"/>
      <c r="AM1129" s="8"/>
      <c r="AN1129" s="8"/>
      <c r="AO1129" s="8"/>
      <c r="AP1129" s="8"/>
      <c r="AQ1129" s="8"/>
      <c r="AR1129" s="8"/>
      <c r="AS1129" s="8"/>
      <c r="AT1129" s="8"/>
      <c r="AU1129" s="8"/>
      <c r="AV1129" s="8"/>
      <c r="AW1129" s="8"/>
      <c r="AX1129" s="8"/>
      <c r="AY1129" s="8"/>
      <c r="AZ1129" s="8"/>
      <c r="BA1129" s="8"/>
      <c r="BB1129" s="8"/>
      <c r="BC1129" s="8"/>
      <c r="BD1129" s="8"/>
      <c r="BE1129" s="8"/>
      <c r="BF1129" s="8"/>
      <c r="BG1129" s="8"/>
      <c r="BH1129" s="8"/>
      <c r="BI1129" s="8"/>
      <c r="BJ1129" s="8"/>
      <c r="BK1129" s="8"/>
      <c r="BL1129" s="8"/>
      <c r="BM1129" s="8"/>
      <c r="BN1129" s="8"/>
      <c r="BO1129" s="8"/>
      <c r="BP1129" s="8"/>
      <c r="BQ1129" s="8"/>
      <c r="BR1129" s="8"/>
      <c r="BS1129" s="8"/>
      <c r="BT1129" s="8"/>
      <c r="BU1129" s="8"/>
      <c r="BV1129" s="8"/>
      <c r="BW1129" s="8"/>
      <c r="BX1129" s="8"/>
    </row>
    <row r="1130" spans="5:76"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8"/>
      <c r="AD1130" s="8"/>
      <c r="AE1130" s="8"/>
      <c r="AF1130" s="8"/>
      <c r="AG1130" s="8"/>
      <c r="AH1130" s="8"/>
      <c r="AI1130" s="8"/>
      <c r="AJ1130" s="8"/>
      <c r="AK1130" s="8"/>
      <c r="AL1130" s="8"/>
      <c r="AM1130" s="8"/>
      <c r="AN1130" s="8"/>
      <c r="AO1130" s="8"/>
      <c r="AP1130" s="8"/>
      <c r="AQ1130" s="8"/>
      <c r="AR1130" s="8"/>
      <c r="AS1130" s="8"/>
      <c r="AT1130" s="8"/>
      <c r="AU1130" s="8"/>
      <c r="AV1130" s="8"/>
      <c r="AW1130" s="8"/>
      <c r="AX1130" s="8"/>
      <c r="AY1130" s="8"/>
      <c r="AZ1130" s="8"/>
      <c r="BA1130" s="8"/>
      <c r="BB1130" s="8"/>
      <c r="BC1130" s="8"/>
      <c r="BD1130" s="8"/>
      <c r="BE1130" s="8"/>
      <c r="BF1130" s="8"/>
      <c r="BG1130" s="8"/>
      <c r="BH1130" s="8"/>
      <c r="BI1130" s="8"/>
      <c r="BJ1130" s="8"/>
      <c r="BK1130" s="8"/>
      <c r="BL1130" s="8"/>
      <c r="BM1130" s="8"/>
      <c r="BN1130" s="8"/>
      <c r="BO1130" s="8"/>
      <c r="BP1130" s="8"/>
      <c r="BQ1130" s="8"/>
      <c r="BR1130" s="8"/>
      <c r="BS1130" s="8"/>
      <c r="BT1130" s="8"/>
      <c r="BU1130" s="8"/>
      <c r="BV1130" s="8"/>
      <c r="BW1130" s="8"/>
      <c r="BX1130" s="8"/>
    </row>
    <row r="1131" spans="5:76"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8"/>
      <c r="AD1131" s="8"/>
      <c r="AE1131" s="8"/>
      <c r="AF1131" s="8"/>
      <c r="AG1131" s="8"/>
      <c r="AH1131" s="8"/>
      <c r="AI1131" s="8"/>
      <c r="AJ1131" s="8"/>
      <c r="AK1131" s="8"/>
      <c r="AL1131" s="8"/>
      <c r="AM1131" s="8"/>
      <c r="AN1131" s="8"/>
      <c r="AO1131" s="8"/>
      <c r="AP1131" s="8"/>
      <c r="AQ1131" s="8"/>
      <c r="AR1131" s="8"/>
      <c r="AS1131" s="8"/>
      <c r="AT1131" s="8"/>
      <c r="AU1131" s="8"/>
      <c r="AV1131" s="8"/>
      <c r="AW1131" s="8"/>
      <c r="AX1131" s="8"/>
      <c r="AY1131" s="8"/>
      <c r="AZ1131" s="8"/>
      <c r="BA1131" s="8"/>
      <c r="BB1131" s="8"/>
      <c r="BC1131" s="8"/>
      <c r="BD1131" s="8"/>
      <c r="BE1131" s="8"/>
      <c r="BF1131" s="8"/>
      <c r="BG1131" s="8"/>
      <c r="BH1131" s="8"/>
      <c r="BI1131" s="8"/>
      <c r="BJ1131" s="8"/>
      <c r="BK1131" s="8"/>
      <c r="BL1131" s="8"/>
      <c r="BM1131" s="8"/>
      <c r="BN1131" s="8"/>
      <c r="BO1131" s="8"/>
      <c r="BP1131" s="8"/>
      <c r="BQ1131" s="8"/>
      <c r="BR1131" s="8"/>
      <c r="BS1131" s="8"/>
      <c r="BT1131" s="8"/>
      <c r="BU1131" s="8"/>
      <c r="BV1131" s="8"/>
      <c r="BW1131" s="8"/>
      <c r="BX1131" s="8"/>
    </row>
    <row r="1132" spans="5:76"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8"/>
      <c r="AD1132" s="8"/>
      <c r="AE1132" s="8"/>
      <c r="AF1132" s="8"/>
      <c r="AG1132" s="8"/>
      <c r="AH1132" s="8"/>
      <c r="AI1132" s="8"/>
      <c r="AJ1132" s="8"/>
      <c r="AK1132" s="8"/>
      <c r="AL1132" s="8"/>
      <c r="AM1132" s="8"/>
      <c r="AN1132" s="8"/>
      <c r="AO1132" s="8"/>
      <c r="AP1132" s="8"/>
      <c r="AQ1132" s="8"/>
      <c r="AR1132" s="8"/>
      <c r="AS1132" s="8"/>
      <c r="AT1132" s="8"/>
      <c r="AU1132" s="8"/>
      <c r="AV1132" s="8"/>
      <c r="AW1132" s="8"/>
      <c r="AX1132" s="8"/>
      <c r="AY1132" s="8"/>
      <c r="AZ1132" s="8"/>
      <c r="BA1132" s="8"/>
      <c r="BB1132" s="8"/>
      <c r="BC1132" s="8"/>
      <c r="BD1132" s="8"/>
      <c r="BE1132" s="8"/>
      <c r="BF1132" s="8"/>
      <c r="BG1132" s="8"/>
      <c r="BH1132" s="8"/>
      <c r="BI1132" s="8"/>
      <c r="BJ1132" s="8"/>
      <c r="BK1132" s="8"/>
      <c r="BL1132" s="8"/>
      <c r="BM1132" s="8"/>
      <c r="BN1132" s="8"/>
      <c r="BO1132" s="8"/>
      <c r="BP1132" s="8"/>
      <c r="BQ1132" s="8"/>
      <c r="BR1132" s="8"/>
      <c r="BS1132" s="8"/>
      <c r="BT1132" s="8"/>
      <c r="BU1132" s="8"/>
      <c r="BV1132" s="8"/>
      <c r="BW1132" s="8"/>
      <c r="BX1132" s="8"/>
    </row>
    <row r="1133" spans="5:76"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8"/>
      <c r="AD1133" s="8"/>
      <c r="AE1133" s="8"/>
      <c r="AF1133" s="8"/>
      <c r="AG1133" s="8"/>
      <c r="AH1133" s="8"/>
      <c r="AI1133" s="8"/>
      <c r="AJ1133" s="8"/>
      <c r="AK1133" s="8"/>
      <c r="AL1133" s="8"/>
      <c r="AM1133" s="8"/>
      <c r="AN1133" s="8"/>
      <c r="AO1133" s="8"/>
      <c r="AP1133" s="8"/>
      <c r="AQ1133" s="8"/>
      <c r="AR1133" s="8"/>
      <c r="AS1133" s="8"/>
      <c r="AT1133" s="8"/>
      <c r="AU1133" s="8"/>
      <c r="AV1133" s="8"/>
      <c r="AW1133" s="8"/>
      <c r="AX1133" s="8"/>
      <c r="AY1133" s="8"/>
      <c r="AZ1133" s="8"/>
      <c r="BA1133" s="8"/>
      <c r="BB1133" s="8"/>
      <c r="BC1133" s="8"/>
      <c r="BD1133" s="8"/>
      <c r="BE1133" s="8"/>
      <c r="BF1133" s="8"/>
      <c r="BG1133" s="8"/>
      <c r="BH1133" s="8"/>
      <c r="BI1133" s="8"/>
      <c r="BJ1133" s="8"/>
      <c r="BK1133" s="8"/>
      <c r="BL1133" s="8"/>
      <c r="BM1133" s="8"/>
      <c r="BN1133" s="8"/>
      <c r="BO1133" s="8"/>
      <c r="BP1133" s="8"/>
      <c r="BQ1133" s="8"/>
      <c r="BR1133" s="8"/>
      <c r="BS1133" s="8"/>
      <c r="BT1133" s="8"/>
      <c r="BU1133" s="8"/>
      <c r="BV1133" s="8"/>
      <c r="BW1133" s="8"/>
      <c r="BX1133" s="8"/>
    </row>
    <row r="1134" spans="5:76"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8"/>
      <c r="AD1134" s="8"/>
      <c r="AE1134" s="8"/>
      <c r="AF1134" s="8"/>
      <c r="AG1134" s="8"/>
      <c r="AH1134" s="8"/>
      <c r="AI1134" s="8"/>
      <c r="AJ1134" s="8"/>
      <c r="AK1134" s="8"/>
      <c r="AL1134" s="8"/>
      <c r="AM1134" s="8"/>
      <c r="AN1134" s="8"/>
      <c r="AO1134" s="8"/>
      <c r="AP1134" s="8"/>
      <c r="AQ1134" s="8"/>
      <c r="AR1134" s="8"/>
      <c r="AS1134" s="8"/>
      <c r="AT1134" s="8"/>
      <c r="AU1134" s="8"/>
      <c r="AV1134" s="8"/>
      <c r="AW1134" s="8"/>
      <c r="AX1134" s="8"/>
      <c r="AY1134" s="8"/>
      <c r="AZ1134" s="8"/>
      <c r="BA1134" s="8"/>
      <c r="BB1134" s="8"/>
      <c r="BC1134" s="8"/>
      <c r="BD1134" s="8"/>
      <c r="BE1134" s="8"/>
      <c r="BF1134" s="8"/>
      <c r="BG1134" s="8"/>
      <c r="BH1134" s="8"/>
      <c r="BI1134" s="8"/>
      <c r="BJ1134" s="8"/>
      <c r="BK1134" s="8"/>
      <c r="BL1134" s="8"/>
      <c r="BM1134" s="8"/>
      <c r="BN1134" s="8"/>
      <c r="BO1134" s="8"/>
      <c r="BP1134" s="8"/>
      <c r="BQ1134" s="8"/>
      <c r="BR1134" s="8"/>
      <c r="BS1134" s="8"/>
      <c r="BT1134" s="8"/>
      <c r="BU1134" s="8"/>
      <c r="BV1134" s="8"/>
      <c r="BW1134" s="8"/>
      <c r="BX1134" s="8"/>
    </row>
    <row r="1135" spans="5:76"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8"/>
      <c r="AD1135" s="8"/>
      <c r="AE1135" s="8"/>
      <c r="AF1135" s="8"/>
      <c r="AG1135" s="8"/>
      <c r="AH1135" s="8"/>
      <c r="AI1135" s="8"/>
      <c r="AJ1135" s="8"/>
      <c r="AK1135" s="8"/>
      <c r="AL1135" s="8"/>
      <c r="AM1135" s="8"/>
      <c r="AN1135" s="8"/>
      <c r="AO1135" s="8"/>
      <c r="AP1135" s="8"/>
      <c r="AQ1135" s="8"/>
      <c r="AR1135" s="8"/>
      <c r="AS1135" s="8"/>
      <c r="AT1135" s="8"/>
      <c r="AU1135" s="8"/>
      <c r="AV1135" s="8"/>
      <c r="AW1135" s="8"/>
      <c r="AX1135" s="8"/>
      <c r="AY1135" s="8"/>
      <c r="AZ1135" s="8"/>
      <c r="BA1135" s="8"/>
      <c r="BB1135" s="8"/>
      <c r="BC1135" s="8"/>
      <c r="BD1135" s="8"/>
      <c r="BE1135" s="8"/>
      <c r="BF1135" s="8"/>
      <c r="BG1135" s="8"/>
      <c r="BH1135" s="8"/>
      <c r="BI1135" s="8"/>
      <c r="BJ1135" s="8"/>
      <c r="BK1135" s="8"/>
      <c r="BL1135" s="8"/>
      <c r="BM1135" s="8"/>
      <c r="BN1135" s="8"/>
      <c r="BO1135" s="8"/>
      <c r="BP1135" s="8"/>
      <c r="BQ1135" s="8"/>
      <c r="BR1135" s="8"/>
      <c r="BS1135" s="8"/>
      <c r="BT1135" s="8"/>
      <c r="BU1135" s="8"/>
      <c r="BV1135" s="8"/>
      <c r="BW1135" s="8"/>
      <c r="BX1135" s="8"/>
    </row>
    <row r="1136" spans="5:76"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8"/>
      <c r="AD1136" s="8"/>
      <c r="AE1136" s="8"/>
      <c r="AF1136" s="8"/>
      <c r="AG1136" s="8"/>
      <c r="AH1136" s="8"/>
      <c r="AI1136" s="8"/>
      <c r="AJ1136" s="8"/>
      <c r="AK1136" s="8"/>
      <c r="AL1136" s="8"/>
      <c r="AM1136" s="8"/>
      <c r="AN1136" s="8"/>
      <c r="AO1136" s="8"/>
      <c r="AP1136" s="8"/>
      <c r="AQ1136" s="8"/>
      <c r="AR1136" s="8"/>
      <c r="AS1136" s="8"/>
      <c r="AT1136" s="8"/>
      <c r="AU1136" s="8"/>
      <c r="AV1136" s="8"/>
      <c r="AW1136" s="8"/>
      <c r="AX1136" s="8"/>
      <c r="AY1136" s="8"/>
      <c r="AZ1136" s="8"/>
      <c r="BA1136" s="8"/>
      <c r="BB1136" s="8"/>
      <c r="BC1136" s="8"/>
      <c r="BD1136" s="8"/>
      <c r="BE1136" s="8"/>
      <c r="BF1136" s="8"/>
      <c r="BG1136" s="8"/>
      <c r="BH1136" s="8"/>
      <c r="BI1136" s="8"/>
      <c r="BJ1136" s="8"/>
      <c r="BK1136" s="8"/>
      <c r="BL1136" s="8"/>
      <c r="BM1136" s="8"/>
      <c r="BN1136" s="8"/>
      <c r="BO1136" s="8"/>
      <c r="BP1136" s="8"/>
      <c r="BQ1136" s="8"/>
      <c r="BR1136" s="8"/>
      <c r="BS1136" s="8"/>
      <c r="BT1136" s="8"/>
      <c r="BU1136" s="8"/>
      <c r="BV1136" s="8"/>
      <c r="BW1136" s="8"/>
      <c r="BX1136" s="8"/>
    </row>
    <row r="1137" spans="5:76"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8"/>
      <c r="AD1137" s="8"/>
      <c r="AE1137" s="8"/>
      <c r="AF1137" s="8"/>
      <c r="AG1137" s="8"/>
      <c r="AH1137" s="8"/>
      <c r="AI1137" s="8"/>
      <c r="AJ1137" s="8"/>
      <c r="AK1137" s="8"/>
      <c r="AL1137" s="8"/>
      <c r="AM1137" s="8"/>
      <c r="AN1137" s="8"/>
      <c r="AO1137" s="8"/>
      <c r="AP1137" s="8"/>
      <c r="AQ1137" s="8"/>
      <c r="AR1137" s="8"/>
      <c r="AS1137" s="8"/>
      <c r="AT1137" s="8"/>
      <c r="AU1137" s="8"/>
      <c r="AV1137" s="8"/>
      <c r="AW1137" s="8"/>
      <c r="AX1137" s="8"/>
      <c r="AY1137" s="8"/>
      <c r="AZ1137" s="8"/>
      <c r="BA1137" s="8"/>
      <c r="BB1137" s="8"/>
      <c r="BC1137" s="8"/>
      <c r="BD1137" s="8"/>
      <c r="BE1137" s="8"/>
      <c r="BF1137" s="8"/>
      <c r="BG1137" s="8"/>
      <c r="BH1137" s="8"/>
      <c r="BI1137" s="8"/>
      <c r="BJ1137" s="8"/>
      <c r="BK1137" s="8"/>
      <c r="BL1137" s="8"/>
      <c r="BM1137" s="8"/>
      <c r="BN1137" s="8"/>
      <c r="BO1137" s="8"/>
      <c r="BP1137" s="8"/>
      <c r="BQ1137" s="8"/>
      <c r="BR1137" s="8"/>
      <c r="BS1137" s="8"/>
      <c r="BT1137" s="8"/>
      <c r="BU1137" s="8"/>
      <c r="BV1137" s="8"/>
      <c r="BW1137" s="8"/>
      <c r="BX1137" s="8"/>
    </row>
    <row r="1138" spans="5:76"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8"/>
      <c r="AD1138" s="8"/>
      <c r="AE1138" s="8"/>
      <c r="AF1138" s="8"/>
      <c r="AG1138" s="8"/>
      <c r="AH1138" s="8"/>
      <c r="AI1138" s="8"/>
      <c r="AJ1138" s="8"/>
      <c r="AK1138" s="8"/>
      <c r="AL1138" s="8"/>
      <c r="AM1138" s="8"/>
      <c r="AN1138" s="8"/>
      <c r="AO1138" s="8"/>
      <c r="AP1138" s="8"/>
      <c r="AQ1138" s="8"/>
      <c r="AR1138" s="8"/>
      <c r="AS1138" s="8"/>
      <c r="AT1138" s="8"/>
      <c r="AU1138" s="8"/>
      <c r="AV1138" s="8"/>
      <c r="AW1138" s="8"/>
      <c r="AX1138" s="8"/>
      <c r="AY1138" s="8"/>
      <c r="AZ1138" s="8"/>
      <c r="BA1138" s="8"/>
      <c r="BB1138" s="8"/>
      <c r="BC1138" s="8"/>
      <c r="BD1138" s="8"/>
      <c r="BE1138" s="8"/>
      <c r="BF1138" s="8"/>
      <c r="BG1138" s="8"/>
      <c r="BH1138" s="8"/>
      <c r="BI1138" s="8"/>
      <c r="BJ1138" s="8"/>
      <c r="BK1138" s="8"/>
      <c r="BL1138" s="8"/>
      <c r="BM1138" s="8"/>
      <c r="BN1138" s="8"/>
      <c r="BO1138" s="8"/>
      <c r="BP1138" s="8"/>
      <c r="BQ1138" s="8"/>
      <c r="BR1138" s="8"/>
      <c r="BS1138" s="8"/>
      <c r="BT1138" s="8"/>
      <c r="BU1138" s="8"/>
      <c r="BV1138" s="8"/>
      <c r="BW1138" s="8"/>
      <c r="BX1138" s="8"/>
    </row>
    <row r="1139" spans="5:76"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8"/>
      <c r="AD1139" s="8"/>
      <c r="AE1139" s="8"/>
      <c r="AF1139" s="8"/>
      <c r="AG1139" s="8"/>
      <c r="AH1139" s="8"/>
      <c r="AI1139" s="8"/>
      <c r="AJ1139" s="8"/>
      <c r="AK1139" s="8"/>
      <c r="AL1139" s="8"/>
      <c r="AM1139" s="8"/>
      <c r="AN1139" s="8"/>
      <c r="AO1139" s="8"/>
      <c r="AP1139" s="8"/>
      <c r="AQ1139" s="8"/>
      <c r="AR1139" s="8"/>
      <c r="AS1139" s="8"/>
      <c r="AT1139" s="8"/>
      <c r="AU1139" s="8"/>
      <c r="AV1139" s="8"/>
      <c r="AW1139" s="8"/>
      <c r="AX1139" s="8"/>
      <c r="AY1139" s="8"/>
      <c r="AZ1139" s="8"/>
      <c r="BA1139" s="8"/>
      <c r="BB1139" s="8"/>
      <c r="BC1139" s="8"/>
      <c r="BD1139" s="8"/>
      <c r="BE1139" s="8"/>
      <c r="BF1139" s="8"/>
      <c r="BG1139" s="8"/>
      <c r="BH1139" s="8"/>
      <c r="BI1139" s="8"/>
      <c r="BJ1139" s="8"/>
      <c r="BK1139" s="8"/>
      <c r="BL1139" s="8"/>
      <c r="BM1139" s="8"/>
      <c r="BN1139" s="8"/>
      <c r="BO1139" s="8"/>
      <c r="BP1139" s="8"/>
      <c r="BQ1139" s="8"/>
      <c r="BR1139" s="8"/>
      <c r="BS1139" s="8"/>
      <c r="BT1139" s="8"/>
      <c r="BU1139" s="8"/>
      <c r="BV1139" s="8"/>
      <c r="BW1139" s="8"/>
      <c r="BX1139" s="8"/>
    </row>
    <row r="1140" spans="5:76"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8"/>
      <c r="AD1140" s="8"/>
      <c r="AE1140" s="8"/>
      <c r="AF1140" s="8"/>
      <c r="AG1140" s="8"/>
      <c r="AH1140" s="8"/>
      <c r="AI1140" s="8"/>
      <c r="AJ1140" s="8"/>
      <c r="AK1140" s="8"/>
      <c r="AL1140" s="8"/>
      <c r="AM1140" s="8"/>
      <c r="AN1140" s="8"/>
      <c r="AO1140" s="8"/>
      <c r="AP1140" s="8"/>
      <c r="AQ1140" s="8"/>
      <c r="AR1140" s="8"/>
      <c r="AS1140" s="8"/>
      <c r="AT1140" s="8"/>
      <c r="AU1140" s="8"/>
      <c r="AV1140" s="8"/>
      <c r="AW1140" s="8"/>
      <c r="AX1140" s="8"/>
      <c r="AY1140" s="8"/>
      <c r="AZ1140" s="8"/>
      <c r="BA1140" s="8"/>
      <c r="BB1140" s="8"/>
      <c r="BC1140" s="8"/>
      <c r="BD1140" s="8"/>
      <c r="BE1140" s="8"/>
      <c r="BF1140" s="8"/>
      <c r="BG1140" s="8"/>
      <c r="BH1140" s="8"/>
      <c r="BI1140" s="8"/>
      <c r="BJ1140" s="8"/>
      <c r="BK1140" s="8"/>
      <c r="BL1140" s="8"/>
      <c r="BM1140" s="8"/>
      <c r="BN1140" s="8"/>
      <c r="BO1140" s="8"/>
      <c r="BP1140" s="8"/>
      <c r="BQ1140" s="8"/>
      <c r="BR1140" s="8"/>
      <c r="BS1140" s="8"/>
      <c r="BT1140" s="8"/>
      <c r="BU1140" s="8"/>
      <c r="BV1140" s="8"/>
      <c r="BW1140" s="8"/>
      <c r="BX1140" s="8"/>
    </row>
    <row r="1141" spans="5:76"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8"/>
      <c r="AD1141" s="8"/>
      <c r="AE1141" s="8"/>
      <c r="AF1141" s="8"/>
      <c r="AG1141" s="8"/>
      <c r="AH1141" s="8"/>
      <c r="AI1141" s="8"/>
      <c r="AJ1141" s="8"/>
      <c r="AK1141" s="8"/>
      <c r="AL1141" s="8"/>
      <c r="AM1141" s="8"/>
      <c r="AN1141" s="8"/>
      <c r="AO1141" s="8"/>
      <c r="AP1141" s="8"/>
      <c r="AQ1141" s="8"/>
      <c r="AR1141" s="8"/>
      <c r="AS1141" s="8"/>
      <c r="AT1141" s="8"/>
      <c r="AU1141" s="8"/>
      <c r="AV1141" s="8"/>
      <c r="AW1141" s="8"/>
      <c r="AX1141" s="8"/>
      <c r="AY1141" s="8"/>
      <c r="AZ1141" s="8"/>
      <c r="BA1141" s="8"/>
      <c r="BB1141" s="8"/>
      <c r="BC1141" s="8"/>
      <c r="BD1141" s="8"/>
      <c r="BE1141" s="8"/>
      <c r="BF1141" s="8"/>
      <c r="BG1141" s="8"/>
      <c r="BH1141" s="8"/>
      <c r="BI1141" s="8"/>
      <c r="BJ1141" s="8"/>
      <c r="BK1141" s="8"/>
      <c r="BL1141" s="8"/>
      <c r="BM1141" s="8"/>
      <c r="BN1141" s="8"/>
      <c r="BO1141" s="8"/>
      <c r="BP1141" s="8"/>
      <c r="BQ1141" s="8"/>
      <c r="BR1141" s="8"/>
      <c r="BS1141" s="8"/>
      <c r="BT1141" s="8"/>
      <c r="BU1141" s="8"/>
      <c r="BV1141" s="8"/>
      <c r="BW1141" s="8"/>
      <c r="BX1141" s="8"/>
    </row>
    <row r="1142" spans="5:76"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8"/>
      <c r="AD1142" s="8"/>
      <c r="AE1142" s="8"/>
      <c r="AF1142" s="8"/>
      <c r="AG1142" s="8"/>
      <c r="AH1142" s="8"/>
      <c r="AI1142" s="8"/>
      <c r="AJ1142" s="8"/>
      <c r="AK1142" s="8"/>
      <c r="AL1142" s="8"/>
      <c r="AM1142" s="8"/>
      <c r="AN1142" s="8"/>
      <c r="AO1142" s="8"/>
      <c r="AP1142" s="8"/>
      <c r="AQ1142" s="8"/>
      <c r="AR1142" s="8"/>
      <c r="AS1142" s="8"/>
      <c r="AT1142" s="8"/>
      <c r="AU1142" s="8"/>
      <c r="AV1142" s="8"/>
      <c r="AW1142" s="8"/>
      <c r="AX1142" s="8"/>
      <c r="AY1142" s="8"/>
      <c r="AZ1142" s="8"/>
      <c r="BA1142" s="8"/>
      <c r="BB1142" s="8"/>
      <c r="BC1142" s="8"/>
      <c r="BD1142" s="8"/>
      <c r="BE1142" s="8"/>
      <c r="BF1142" s="8"/>
      <c r="BG1142" s="8"/>
      <c r="BH1142" s="8"/>
      <c r="BI1142" s="8"/>
      <c r="BJ1142" s="8"/>
      <c r="BK1142" s="8"/>
      <c r="BL1142" s="8"/>
      <c r="BM1142" s="8"/>
      <c r="BN1142" s="8"/>
      <c r="BO1142" s="8"/>
      <c r="BP1142" s="8"/>
      <c r="BQ1142" s="8"/>
      <c r="BR1142" s="8"/>
      <c r="BS1142" s="8"/>
      <c r="BT1142" s="8"/>
      <c r="BU1142" s="8"/>
      <c r="BV1142" s="8"/>
      <c r="BW1142" s="8"/>
      <c r="BX1142" s="8"/>
    </row>
    <row r="1143" spans="5:76"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8"/>
      <c r="AD1143" s="8"/>
      <c r="AE1143" s="8"/>
      <c r="AF1143" s="8"/>
      <c r="AG1143" s="8"/>
      <c r="AH1143" s="8"/>
      <c r="AI1143" s="8"/>
      <c r="AJ1143" s="8"/>
      <c r="AK1143" s="8"/>
      <c r="AL1143" s="8"/>
      <c r="AM1143" s="8"/>
      <c r="AN1143" s="8"/>
      <c r="AO1143" s="8"/>
      <c r="AP1143" s="8"/>
      <c r="AQ1143" s="8"/>
      <c r="AR1143" s="8"/>
      <c r="AS1143" s="8"/>
      <c r="AT1143" s="8"/>
      <c r="AU1143" s="8"/>
      <c r="AV1143" s="8"/>
      <c r="AW1143" s="8"/>
      <c r="AX1143" s="8"/>
      <c r="AY1143" s="8"/>
      <c r="AZ1143" s="8"/>
      <c r="BA1143" s="8"/>
      <c r="BB1143" s="8"/>
      <c r="BC1143" s="8"/>
      <c r="BD1143" s="8"/>
      <c r="BE1143" s="8"/>
      <c r="BF1143" s="8"/>
      <c r="BG1143" s="8"/>
      <c r="BH1143" s="8"/>
      <c r="BI1143" s="8"/>
      <c r="BJ1143" s="8"/>
      <c r="BK1143" s="8"/>
      <c r="BL1143" s="8"/>
      <c r="BM1143" s="8"/>
      <c r="BN1143" s="8"/>
      <c r="BO1143" s="8"/>
      <c r="BP1143" s="8"/>
      <c r="BQ1143" s="8"/>
      <c r="BR1143" s="8"/>
      <c r="BS1143" s="8"/>
      <c r="BT1143" s="8"/>
      <c r="BU1143" s="8"/>
      <c r="BV1143" s="8"/>
      <c r="BW1143" s="8"/>
      <c r="BX1143" s="8"/>
    </row>
    <row r="1144" spans="5:76"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8"/>
      <c r="AD1144" s="8"/>
      <c r="AE1144" s="8"/>
      <c r="AF1144" s="8"/>
      <c r="AG1144" s="8"/>
      <c r="AH1144" s="8"/>
      <c r="AI1144" s="8"/>
      <c r="AJ1144" s="8"/>
      <c r="AK1144" s="8"/>
      <c r="AL1144" s="8"/>
      <c r="AM1144" s="8"/>
      <c r="AN1144" s="8"/>
      <c r="AO1144" s="8"/>
      <c r="AP1144" s="8"/>
      <c r="AQ1144" s="8"/>
      <c r="AR1144" s="8"/>
      <c r="AS1144" s="8"/>
      <c r="AT1144" s="8"/>
      <c r="AU1144" s="8"/>
      <c r="AV1144" s="8"/>
      <c r="AW1144" s="8"/>
      <c r="AX1144" s="8"/>
      <c r="AY1144" s="8"/>
      <c r="AZ1144" s="8"/>
      <c r="BA1144" s="8"/>
      <c r="BB1144" s="8"/>
      <c r="BC1144" s="8"/>
      <c r="BD1144" s="8"/>
      <c r="BE1144" s="8"/>
      <c r="BF1144" s="8"/>
      <c r="BG1144" s="8"/>
      <c r="BH1144" s="8"/>
      <c r="BI1144" s="8"/>
      <c r="BJ1144" s="8"/>
      <c r="BK1144" s="8"/>
      <c r="BL1144" s="8"/>
      <c r="BM1144" s="8"/>
      <c r="BN1144" s="8"/>
      <c r="BO1144" s="8"/>
      <c r="BP1144" s="8"/>
      <c r="BQ1144" s="8"/>
      <c r="BR1144" s="8"/>
      <c r="BS1144" s="8"/>
      <c r="BT1144" s="8"/>
      <c r="BU1144" s="8"/>
      <c r="BV1144" s="8"/>
      <c r="BW1144" s="8"/>
      <c r="BX1144" s="8"/>
    </row>
    <row r="1145" spans="5:76"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8"/>
      <c r="AD1145" s="8"/>
      <c r="AE1145" s="8"/>
      <c r="AF1145" s="8"/>
      <c r="AG1145" s="8"/>
      <c r="AH1145" s="8"/>
      <c r="AI1145" s="8"/>
      <c r="AJ1145" s="8"/>
      <c r="AK1145" s="8"/>
      <c r="AL1145" s="8"/>
      <c r="AM1145" s="8"/>
      <c r="AN1145" s="8"/>
      <c r="AO1145" s="8"/>
      <c r="AP1145" s="8"/>
      <c r="AQ1145" s="8"/>
      <c r="AR1145" s="8"/>
      <c r="AS1145" s="8"/>
      <c r="AT1145" s="8"/>
      <c r="AU1145" s="8"/>
      <c r="AV1145" s="8"/>
      <c r="AW1145" s="8"/>
      <c r="AX1145" s="8"/>
      <c r="AY1145" s="8"/>
      <c r="AZ1145" s="8"/>
      <c r="BA1145" s="8"/>
      <c r="BB1145" s="8"/>
      <c r="BC1145" s="8"/>
      <c r="BD1145" s="8"/>
      <c r="BE1145" s="8"/>
      <c r="BF1145" s="8"/>
      <c r="BG1145" s="8"/>
      <c r="BH1145" s="8"/>
      <c r="BI1145" s="8"/>
      <c r="BJ1145" s="8"/>
      <c r="BK1145" s="8"/>
      <c r="BL1145" s="8"/>
      <c r="BM1145" s="8"/>
      <c r="BN1145" s="8"/>
      <c r="BO1145" s="8"/>
      <c r="BP1145" s="8"/>
      <c r="BQ1145" s="8"/>
      <c r="BR1145" s="8"/>
      <c r="BS1145" s="8"/>
      <c r="BT1145" s="8"/>
      <c r="BU1145" s="8"/>
      <c r="BV1145" s="8"/>
      <c r="BW1145" s="8"/>
      <c r="BX1145" s="8"/>
    </row>
    <row r="1146" spans="5:76"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8"/>
      <c r="AD1146" s="8"/>
      <c r="AE1146" s="8"/>
      <c r="AF1146" s="8"/>
      <c r="AG1146" s="8"/>
      <c r="AH1146" s="8"/>
      <c r="AI1146" s="8"/>
      <c r="AJ1146" s="8"/>
      <c r="AK1146" s="8"/>
      <c r="AL1146" s="8"/>
      <c r="AM1146" s="8"/>
      <c r="AN1146" s="8"/>
      <c r="AO1146" s="8"/>
      <c r="AP1146" s="8"/>
      <c r="AQ1146" s="8"/>
      <c r="AR1146" s="8"/>
      <c r="AS1146" s="8"/>
      <c r="AT1146" s="8"/>
      <c r="AU1146" s="8"/>
      <c r="AV1146" s="8"/>
      <c r="AW1146" s="8"/>
      <c r="AX1146" s="8"/>
      <c r="AY1146" s="8"/>
      <c r="AZ1146" s="8"/>
      <c r="BA1146" s="8"/>
      <c r="BB1146" s="8"/>
      <c r="BC1146" s="8"/>
      <c r="BD1146" s="8"/>
      <c r="BE1146" s="8"/>
      <c r="BF1146" s="8"/>
      <c r="BG1146" s="8"/>
      <c r="BH1146" s="8"/>
      <c r="BI1146" s="8"/>
      <c r="BJ1146" s="8"/>
      <c r="BK1146" s="8"/>
      <c r="BL1146" s="8"/>
      <c r="BM1146" s="8"/>
      <c r="BN1146" s="8"/>
      <c r="BO1146" s="8"/>
      <c r="BP1146" s="8"/>
      <c r="BQ1146" s="8"/>
      <c r="BR1146" s="8"/>
      <c r="BS1146" s="8"/>
      <c r="BT1146" s="8"/>
      <c r="BU1146" s="8"/>
      <c r="BV1146" s="8"/>
      <c r="BW1146" s="8"/>
      <c r="BX1146" s="8"/>
    </row>
    <row r="1147" spans="5:76"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8"/>
      <c r="AD1147" s="8"/>
      <c r="AE1147" s="8"/>
      <c r="AF1147" s="8"/>
      <c r="AG1147" s="8"/>
      <c r="AH1147" s="8"/>
      <c r="AI1147" s="8"/>
      <c r="AJ1147" s="8"/>
      <c r="AK1147" s="8"/>
      <c r="AL1147" s="8"/>
      <c r="AM1147" s="8"/>
      <c r="AN1147" s="8"/>
      <c r="AO1147" s="8"/>
      <c r="AP1147" s="8"/>
      <c r="AQ1147" s="8"/>
      <c r="AR1147" s="8"/>
      <c r="AS1147" s="8"/>
      <c r="AT1147" s="8"/>
      <c r="AU1147" s="8"/>
      <c r="AV1147" s="8"/>
      <c r="AW1147" s="8"/>
      <c r="AX1147" s="8"/>
      <c r="AY1147" s="8"/>
      <c r="AZ1147" s="8"/>
      <c r="BA1147" s="8"/>
      <c r="BB1147" s="8"/>
      <c r="BC1147" s="8"/>
      <c r="BD1147" s="8"/>
      <c r="BE1147" s="8"/>
      <c r="BF1147" s="8"/>
      <c r="BG1147" s="8"/>
      <c r="BH1147" s="8"/>
      <c r="BI1147" s="8"/>
      <c r="BJ1147" s="8"/>
      <c r="BK1147" s="8"/>
      <c r="BL1147" s="8"/>
      <c r="BM1147" s="8"/>
      <c r="BN1147" s="8"/>
      <c r="BO1147" s="8"/>
      <c r="BP1147" s="8"/>
      <c r="BQ1147" s="8"/>
      <c r="BR1147" s="8"/>
      <c r="BS1147" s="8"/>
      <c r="BT1147" s="8"/>
      <c r="BU1147" s="8"/>
      <c r="BV1147" s="8"/>
      <c r="BW1147" s="8"/>
      <c r="BX1147" s="8"/>
    </row>
    <row r="1148" spans="5:76"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8"/>
      <c r="AD1148" s="8"/>
      <c r="AE1148" s="8"/>
      <c r="AF1148" s="8"/>
      <c r="AG1148" s="8"/>
      <c r="AH1148" s="8"/>
      <c r="AI1148" s="8"/>
      <c r="AJ1148" s="8"/>
      <c r="AK1148" s="8"/>
      <c r="AL1148" s="8"/>
      <c r="AM1148" s="8"/>
      <c r="AN1148" s="8"/>
      <c r="AO1148" s="8"/>
      <c r="AP1148" s="8"/>
      <c r="AQ1148" s="8"/>
      <c r="AR1148" s="8"/>
      <c r="AS1148" s="8"/>
      <c r="AT1148" s="8"/>
      <c r="AU1148" s="8"/>
      <c r="AV1148" s="8"/>
      <c r="AW1148" s="8"/>
      <c r="AX1148" s="8"/>
      <c r="AY1148" s="8"/>
      <c r="AZ1148" s="8"/>
      <c r="BA1148" s="8"/>
      <c r="BB1148" s="8"/>
      <c r="BC1148" s="8"/>
      <c r="BD1148" s="8"/>
      <c r="BE1148" s="8"/>
      <c r="BF1148" s="8"/>
      <c r="BG1148" s="8"/>
      <c r="BH1148" s="8"/>
      <c r="BI1148" s="8"/>
      <c r="BJ1148" s="8"/>
      <c r="BK1148" s="8"/>
      <c r="BL1148" s="8"/>
      <c r="BM1148" s="8"/>
      <c r="BN1148" s="8"/>
      <c r="BO1148" s="8"/>
      <c r="BP1148" s="8"/>
      <c r="BQ1148" s="8"/>
      <c r="BR1148" s="8"/>
      <c r="BS1148" s="8"/>
      <c r="BT1148" s="8"/>
      <c r="BU1148" s="8"/>
      <c r="BV1148" s="8"/>
      <c r="BW1148" s="8"/>
      <c r="BX1148" s="8"/>
    </row>
    <row r="1149" spans="5:76"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8"/>
      <c r="AD1149" s="8"/>
      <c r="AE1149" s="8"/>
      <c r="AF1149" s="8"/>
      <c r="AG1149" s="8"/>
      <c r="AH1149" s="8"/>
      <c r="AI1149" s="8"/>
      <c r="AJ1149" s="8"/>
      <c r="AK1149" s="8"/>
      <c r="AL1149" s="8"/>
      <c r="AM1149" s="8"/>
      <c r="AN1149" s="8"/>
      <c r="AO1149" s="8"/>
      <c r="AP1149" s="8"/>
      <c r="AQ1149" s="8"/>
      <c r="AR1149" s="8"/>
      <c r="AS1149" s="8"/>
      <c r="AT1149" s="8"/>
      <c r="AU1149" s="8"/>
      <c r="AV1149" s="8"/>
      <c r="AW1149" s="8"/>
      <c r="AX1149" s="8"/>
      <c r="AY1149" s="8"/>
      <c r="AZ1149" s="8"/>
      <c r="BA1149" s="8"/>
      <c r="BB1149" s="8"/>
      <c r="BC1149" s="8"/>
      <c r="BD1149" s="8"/>
      <c r="BE1149" s="8"/>
      <c r="BF1149" s="8"/>
      <c r="BG1149" s="8"/>
      <c r="BH1149" s="8"/>
      <c r="BI1149" s="8"/>
      <c r="BJ1149" s="8"/>
      <c r="BK1149" s="8"/>
      <c r="BL1149" s="8"/>
      <c r="BM1149" s="8"/>
      <c r="BN1149" s="8"/>
      <c r="BO1149" s="8"/>
      <c r="BP1149" s="8"/>
      <c r="BQ1149" s="8"/>
      <c r="BR1149" s="8"/>
      <c r="BS1149" s="8"/>
      <c r="BT1149" s="8"/>
      <c r="BU1149" s="8"/>
      <c r="BV1149" s="8"/>
      <c r="BW1149" s="8"/>
      <c r="BX1149" s="8"/>
    </row>
    <row r="1150" spans="5:76"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8"/>
      <c r="AD1150" s="8"/>
      <c r="AE1150" s="8"/>
      <c r="AF1150" s="8"/>
      <c r="AG1150" s="8"/>
      <c r="AH1150" s="8"/>
      <c r="AI1150" s="8"/>
      <c r="AJ1150" s="8"/>
      <c r="AK1150" s="8"/>
      <c r="AL1150" s="8"/>
      <c r="AM1150" s="8"/>
      <c r="AN1150" s="8"/>
      <c r="AO1150" s="8"/>
      <c r="AP1150" s="8"/>
      <c r="AQ1150" s="8"/>
      <c r="AR1150" s="8"/>
      <c r="AS1150" s="8"/>
      <c r="AT1150" s="8"/>
      <c r="AU1150" s="8"/>
      <c r="AV1150" s="8"/>
      <c r="AW1150" s="8"/>
      <c r="AX1150" s="8"/>
      <c r="AY1150" s="8"/>
      <c r="AZ1150" s="8"/>
      <c r="BA1150" s="8"/>
      <c r="BB1150" s="8"/>
      <c r="BC1150" s="8"/>
      <c r="BD1150" s="8"/>
      <c r="BE1150" s="8"/>
      <c r="BF1150" s="8"/>
      <c r="BG1150" s="8"/>
      <c r="BH1150" s="8"/>
      <c r="BI1150" s="8"/>
      <c r="BJ1150" s="8"/>
      <c r="BK1150" s="8"/>
      <c r="BL1150" s="8"/>
      <c r="BM1150" s="8"/>
      <c r="BN1150" s="8"/>
      <c r="BO1150" s="8"/>
      <c r="BP1150" s="8"/>
      <c r="BQ1150" s="8"/>
      <c r="BR1150" s="8"/>
      <c r="BS1150" s="8"/>
      <c r="BT1150" s="8"/>
      <c r="BU1150" s="8"/>
      <c r="BV1150" s="8"/>
      <c r="BW1150" s="8"/>
      <c r="BX1150" s="8"/>
    </row>
    <row r="1151" spans="5:76"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8"/>
      <c r="AD1151" s="8"/>
      <c r="AE1151" s="8"/>
      <c r="AF1151" s="8"/>
      <c r="AG1151" s="8"/>
      <c r="AH1151" s="8"/>
      <c r="AI1151" s="8"/>
      <c r="AJ1151" s="8"/>
      <c r="AK1151" s="8"/>
      <c r="AL1151" s="8"/>
      <c r="AM1151" s="8"/>
      <c r="AN1151" s="8"/>
      <c r="AO1151" s="8"/>
      <c r="AP1151" s="8"/>
      <c r="AQ1151" s="8"/>
      <c r="AR1151" s="8"/>
      <c r="AS1151" s="8"/>
      <c r="AT1151" s="8"/>
      <c r="AU1151" s="8"/>
      <c r="AV1151" s="8"/>
      <c r="AW1151" s="8"/>
      <c r="AX1151" s="8"/>
      <c r="AY1151" s="8"/>
      <c r="AZ1151" s="8"/>
      <c r="BA1151" s="8"/>
      <c r="BB1151" s="8"/>
      <c r="BC1151" s="8"/>
      <c r="BD1151" s="8"/>
      <c r="BE1151" s="8"/>
      <c r="BF1151" s="8"/>
      <c r="BG1151" s="8"/>
      <c r="BH1151" s="8"/>
      <c r="BI1151" s="8"/>
      <c r="BJ1151" s="8"/>
      <c r="BK1151" s="8"/>
      <c r="BL1151" s="8"/>
      <c r="BM1151" s="8"/>
      <c r="BN1151" s="8"/>
      <c r="BO1151" s="8"/>
      <c r="BP1151" s="8"/>
      <c r="BQ1151" s="8"/>
      <c r="BR1151" s="8"/>
      <c r="BS1151" s="8"/>
      <c r="BT1151" s="8"/>
      <c r="BU1151" s="8"/>
      <c r="BV1151" s="8"/>
      <c r="BW1151" s="8"/>
      <c r="BX1151" s="8"/>
    </row>
    <row r="1152" spans="5:76"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8"/>
      <c r="AD1152" s="8"/>
      <c r="AE1152" s="8"/>
      <c r="AF1152" s="8"/>
      <c r="AG1152" s="8"/>
      <c r="AH1152" s="8"/>
      <c r="AI1152" s="8"/>
      <c r="AJ1152" s="8"/>
      <c r="AK1152" s="8"/>
      <c r="AL1152" s="8"/>
      <c r="AM1152" s="8"/>
      <c r="AN1152" s="8"/>
      <c r="AO1152" s="8"/>
      <c r="AP1152" s="8"/>
      <c r="AQ1152" s="8"/>
      <c r="AR1152" s="8"/>
      <c r="AS1152" s="8"/>
      <c r="AT1152" s="8"/>
      <c r="AU1152" s="8"/>
      <c r="AV1152" s="8"/>
      <c r="AW1152" s="8"/>
      <c r="AX1152" s="8"/>
      <c r="AY1152" s="8"/>
      <c r="AZ1152" s="8"/>
      <c r="BA1152" s="8"/>
      <c r="BB1152" s="8"/>
      <c r="BC1152" s="8"/>
      <c r="BD1152" s="8"/>
      <c r="BE1152" s="8"/>
      <c r="BF1152" s="8"/>
      <c r="BG1152" s="8"/>
      <c r="BH1152" s="8"/>
      <c r="BI1152" s="8"/>
      <c r="BJ1152" s="8"/>
      <c r="BK1152" s="8"/>
      <c r="BL1152" s="8"/>
      <c r="BM1152" s="8"/>
      <c r="BN1152" s="8"/>
      <c r="BO1152" s="8"/>
      <c r="BP1152" s="8"/>
      <c r="BQ1152" s="8"/>
      <c r="BR1152" s="8"/>
      <c r="BS1152" s="8"/>
      <c r="BT1152" s="8"/>
      <c r="BU1152" s="8"/>
      <c r="BV1152" s="8"/>
      <c r="BW1152" s="8"/>
      <c r="BX1152" s="8"/>
    </row>
    <row r="1153" spans="5:76"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8"/>
      <c r="AD1153" s="8"/>
      <c r="AE1153" s="8"/>
      <c r="AF1153" s="8"/>
      <c r="AG1153" s="8"/>
      <c r="AH1153" s="8"/>
      <c r="AI1153" s="8"/>
      <c r="AJ1153" s="8"/>
      <c r="AK1153" s="8"/>
      <c r="AL1153" s="8"/>
      <c r="AM1153" s="8"/>
      <c r="AN1153" s="8"/>
      <c r="AO1153" s="8"/>
      <c r="AP1153" s="8"/>
      <c r="AQ1153" s="8"/>
      <c r="AR1153" s="8"/>
      <c r="AS1153" s="8"/>
      <c r="AT1153" s="8"/>
      <c r="AU1153" s="8"/>
      <c r="AV1153" s="8"/>
      <c r="AW1153" s="8"/>
      <c r="AX1153" s="8"/>
      <c r="AY1153" s="8"/>
      <c r="AZ1153" s="8"/>
      <c r="BA1153" s="8"/>
      <c r="BB1153" s="8"/>
      <c r="BC1153" s="8"/>
      <c r="BD1153" s="8"/>
      <c r="BE1153" s="8"/>
      <c r="BF1153" s="8"/>
      <c r="BG1153" s="8"/>
      <c r="BH1153" s="8"/>
      <c r="BI1153" s="8"/>
      <c r="BJ1153" s="8"/>
      <c r="BK1153" s="8"/>
      <c r="BL1153" s="8"/>
      <c r="BM1153" s="8"/>
      <c r="BN1153" s="8"/>
      <c r="BO1153" s="8"/>
      <c r="BP1153" s="8"/>
      <c r="BQ1153" s="8"/>
      <c r="BR1153" s="8"/>
      <c r="BS1153" s="8"/>
      <c r="BT1153" s="8"/>
      <c r="BU1153" s="8"/>
      <c r="BV1153" s="8"/>
      <c r="BW1153" s="8"/>
      <c r="BX1153" s="8"/>
    </row>
    <row r="1154" spans="5:76"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8"/>
      <c r="AD1154" s="8"/>
      <c r="AE1154" s="8"/>
      <c r="AF1154" s="8"/>
      <c r="AG1154" s="8"/>
      <c r="AH1154" s="8"/>
      <c r="AI1154" s="8"/>
      <c r="AJ1154" s="8"/>
      <c r="AK1154" s="8"/>
      <c r="AL1154" s="8"/>
      <c r="AM1154" s="8"/>
      <c r="AN1154" s="8"/>
      <c r="AO1154" s="8"/>
      <c r="AP1154" s="8"/>
      <c r="AQ1154" s="8"/>
      <c r="AR1154" s="8"/>
      <c r="AS1154" s="8"/>
      <c r="AT1154" s="8"/>
      <c r="AU1154" s="8"/>
      <c r="AV1154" s="8"/>
      <c r="AW1154" s="8"/>
      <c r="AX1154" s="8"/>
      <c r="AY1154" s="8"/>
      <c r="AZ1154" s="8"/>
      <c r="BA1154" s="8"/>
      <c r="BB1154" s="8"/>
      <c r="BC1154" s="8"/>
      <c r="BD1154" s="8"/>
      <c r="BE1154" s="8"/>
      <c r="BF1154" s="8"/>
      <c r="BG1154" s="8"/>
      <c r="BH1154" s="8"/>
      <c r="BI1154" s="8"/>
      <c r="BJ1154" s="8"/>
      <c r="BK1154" s="8"/>
      <c r="BL1154" s="8"/>
      <c r="BM1154" s="8"/>
      <c r="BN1154" s="8"/>
      <c r="BO1154" s="8"/>
      <c r="BP1154" s="8"/>
      <c r="BQ1154" s="8"/>
      <c r="BR1154" s="8"/>
      <c r="BS1154" s="8"/>
      <c r="BT1154" s="8"/>
      <c r="BU1154" s="8"/>
      <c r="BV1154" s="8"/>
      <c r="BW1154" s="8"/>
      <c r="BX1154" s="8"/>
    </row>
    <row r="1155" spans="5:76"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8"/>
      <c r="AD1155" s="8"/>
      <c r="AE1155" s="8"/>
      <c r="AF1155" s="8"/>
      <c r="AG1155" s="8"/>
      <c r="AH1155" s="8"/>
      <c r="AI1155" s="8"/>
      <c r="AJ1155" s="8"/>
      <c r="AK1155" s="8"/>
      <c r="AL1155" s="8"/>
      <c r="AM1155" s="8"/>
      <c r="AN1155" s="8"/>
      <c r="AO1155" s="8"/>
      <c r="AP1155" s="8"/>
      <c r="AQ1155" s="8"/>
      <c r="AR1155" s="8"/>
      <c r="AS1155" s="8"/>
      <c r="AT1155" s="8"/>
      <c r="AU1155" s="8"/>
      <c r="AV1155" s="8"/>
      <c r="AW1155" s="8"/>
      <c r="AX1155" s="8"/>
      <c r="AY1155" s="8"/>
      <c r="AZ1155" s="8"/>
      <c r="BA1155" s="8"/>
      <c r="BB1155" s="8"/>
      <c r="BC1155" s="8"/>
      <c r="BD1155" s="8"/>
      <c r="BE1155" s="8"/>
      <c r="BF1155" s="8"/>
      <c r="BG1155" s="8"/>
      <c r="BH1155" s="8"/>
      <c r="BI1155" s="8"/>
      <c r="BJ1155" s="8"/>
      <c r="BK1155" s="8"/>
      <c r="BL1155" s="8"/>
      <c r="BM1155" s="8"/>
      <c r="BN1155" s="8"/>
      <c r="BO1155" s="8"/>
      <c r="BP1155" s="8"/>
      <c r="BQ1155" s="8"/>
      <c r="BR1155" s="8"/>
      <c r="BS1155" s="8"/>
      <c r="BT1155" s="8"/>
      <c r="BU1155" s="8"/>
      <c r="BV1155" s="8"/>
      <c r="BW1155" s="8"/>
      <c r="BX1155" s="8"/>
    </row>
    <row r="1156" spans="5:76"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8"/>
      <c r="AD1156" s="8"/>
      <c r="AE1156" s="8"/>
      <c r="AF1156" s="8"/>
      <c r="AG1156" s="8"/>
      <c r="AH1156" s="8"/>
      <c r="AI1156" s="8"/>
      <c r="AJ1156" s="8"/>
      <c r="AK1156" s="8"/>
      <c r="AL1156" s="8"/>
      <c r="AM1156" s="8"/>
      <c r="AN1156" s="8"/>
      <c r="AO1156" s="8"/>
      <c r="AP1156" s="8"/>
      <c r="AQ1156" s="8"/>
      <c r="AR1156" s="8"/>
      <c r="AS1156" s="8"/>
      <c r="AT1156" s="8"/>
      <c r="AU1156" s="8"/>
      <c r="AV1156" s="8"/>
      <c r="AW1156" s="8"/>
      <c r="AX1156" s="8"/>
      <c r="AY1156" s="8"/>
      <c r="AZ1156" s="8"/>
      <c r="BA1156" s="8"/>
      <c r="BB1156" s="8"/>
      <c r="BC1156" s="8"/>
      <c r="BD1156" s="8"/>
      <c r="BE1156" s="8"/>
      <c r="BF1156" s="8"/>
      <c r="BG1156" s="8"/>
      <c r="BH1156" s="8"/>
      <c r="BI1156" s="8"/>
      <c r="BJ1156" s="8"/>
      <c r="BK1156" s="8"/>
      <c r="BL1156" s="8"/>
      <c r="BM1156" s="8"/>
      <c r="BN1156" s="8"/>
      <c r="BO1156" s="8"/>
      <c r="BP1156" s="8"/>
      <c r="BQ1156" s="8"/>
      <c r="BR1156" s="8"/>
      <c r="BS1156" s="8"/>
      <c r="BT1156" s="8"/>
      <c r="BU1156" s="8"/>
      <c r="BV1156" s="8"/>
      <c r="BW1156" s="8"/>
      <c r="BX1156" s="8"/>
    </row>
    <row r="1157" spans="5:76"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8"/>
      <c r="AD1157" s="8"/>
      <c r="AE1157" s="8"/>
      <c r="AF1157" s="8"/>
      <c r="AG1157" s="8"/>
      <c r="AH1157" s="8"/>
      <c r="AI1157" s="8"/>
      <c r="AJ1157" s="8"/>
      <c r="AK1157" s="8"/>
      <c r="AL1157" s="8"/>
      <c r="AM1157" s="8"/>
      <c r="AN1157" s="8"/>
      <c r="AO1157" s="8"/>
      <c r="AP1157" s="8"/>
      <c r="AQ1157" s="8"/>
      <c r="AR1157" s="8"/>
      <c r="AS1157" s="8"/>
      <c r="AT1157" s="8"/>
      <c r="AU1157" s="8"/>
      <c r="AV1157" s="8"/>
      <c r="AW1157" s="8"/>
      <c r="AX1157" s="8"/>
      <c r="AY1157" s="8"/>
      <c r="AZ1157" s="8"/>
      <c r="BA1157" s="8"/>
      <c r="BB1157" s="8"/>
      <c r="BC1157" s="8"/>
      <c r="BD1157" s="8"/>
      <c r="BE1157" s="8"/>
      <c r="BF1157" s="8"/>
      <c r="BG1157" s="8"/>
      <c r="BH1157" s="8"/>
      <c r="BI1157" s="8"/>
      <c r="BJ1157" s="8"/>
      <c r="BK1157" s="8"/>
      <c r="BL1157" s="8"/>
      <c r="BM1157" s="8"/>
      <c r="BN1157" s="8"/>
      <c r="BO1157" s="8"/>
      <c r="BP1157" s="8"/>
      <c r="BQ1157" s="8"/>
      <c r="BR1157" s="8"/>
      <c r="BS1157" s="8"/>
      <c r="BT1157" s="8"/>
      <c r="BU1157" s="8"/>
      <c r="BV1157" s="8"/>
      <c r="BW1157" s="8"/>
      <c r="BX1157" s="8"/>
    </row>
    <row r="1158" spans="5:76"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8"/>
      <c r="AD1158" s="8"/>
      <c r="AE1158" s="8"/>
      <c r="AF1158" s="8"/>
      <c r="AG1158" s="8"/>
      <c r="AH1158" s="8"/>
      <c r="AI1158" s="8"/>
      <c r="AJ1158" s="8"/>
      <c r="AK1158" s="8"/>
      <c r="AL1158" s="8"/>
      <c r="AM1158" s="8"/>
      <c r="AN1158" s="8"/>
      <c r="AO1158" s="8"/>
      <c r="AP1158" s="8"/>
      <c r="AQ1158" s="8"/>
      <c r="AR1158" s="8"/>
      <c r="AS1158" s="8"/>
      <c r="AT1158" s="8"/>
      <c r="AU1158" s="8"/>
      <c r="AV1158" s="8"/>
      <c r="AW1158" s="8"/>
      <c r="AX1158" s="8"/>
      <c r="AY1158" s="8"/>
      <c r="AZ1158" s="8"/>
      <c r="BA1158" s="8"/>
      <c r="BB1158" s="8"/>
      <c r="BC1158" s="8"/>
      <c r="BD1158" s="8"/>
      <c r="BE1158" s="8"/>
      <c r="BF1158" s="8"/>
      <c r="BG1158" s="8"/>
      <c r="BH1158" s="8"/>
      <c r="BI1158" s="8"/>
      <c r="BJ1158" s="8"/>
      <c r="BK1158" s="8"/>
      <c r="BL1158" s="8"/>
      <c r="BM1158" s="8"/>
      <c r="BN1158" s="8"/>
      <c r="BO1158" s="8"/>
      <c r="BP1158" s="8"/>
      <c r="BQ1158" s="8"/>
      <c r="BR1158" s="8"/>
      <c r="BS1158" s="8"/>
      <c r="BT1158" s="8"/>
      <c r="BU1158" s="8"/>
      <c r="BV1158" s="8"/>
      <c r="BW1158" s="8"/>
      <c r="BX1158" s="8"/>
    </row>
    <row r="1159" spans="5:76"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8"/>
      <c r="AD1159" s="8"/>
      <c r="AE1159" s="8"/>
      <c r="AF1159" s="8"/>
      <c r="AG1159" s="8"/>
      <c r="AH1159" s="8"/>
      <c r="AI1159" s="8"/>
      <c r="AJ1159" s="8"/>
      <c r="AK1159" s="8"/>
      <c r="AL1159" s="8"/>
      <c r="AM1159" s="8"/>
      <c r="AN1159" s="8"/>
      <c r="AO1159" s="8"/>
      <c r="AP1159" s="8"/>
      <c r="AQ1159" s="8"/>
      <c r="AR1159" s="8"/>
      <c r="AS1159" s="8"/>
      <c r="AT1159" s="8"/>
      <c r="AU1159" s="8"/>
      <c r="AV1159" s="8"/>
      <c r="AW1159" s="8"/>
      <c r="AX1159" s="8"/>
      <c r="AY1159" s="8"/>
      <c r="AZ1159" s="8"/>
      <c r="BA1159" s="8"/>
      <c r="BB1159" s="8"/>
      <c r="BC1159" s="8"/>
      <c r="BD1159" s="8"/>
      <c r="BE1159" s="8"/>
      <c r="BF1159" s="8"/>
      <c r="BG1159" s="8"/>
      <c r="BH1159" s="8"/>
      <c r="BI1159" s="8"/>
      <c r="BJ1159" s="8"/>
      <c r="BK1159" s="8"/>
      <c r="BL1159" s="8"/>
      <c r="BM1159" s="8"/>
      <c r="BN1159" s="8"/>
      <c r="BO1159" s="8"/>
      <c r="BP1159" s="8"/>
      <c r="BQ1159" s="8"/>
      <c r="BR1159" s="8"/>
      <c r="BS1159" s="8"/>
      <c r="BT1159" s="8"/>
      <c r="BU1159" s="8"/>
      <c r="BV1159" s="8"/>
      <c r="BW1159" s="8"/>
      <c r="BX1159" s="8"/>
    </row>
    <row r="1160" spans="5:76"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8"/>
      <c r="AD1160" s="8"/>
      <c r="AE1160" s="8"/>
      <c r="AF1160" s="8"/>
      <c r="AG1160" s="8"/>
      <c r="AH1160" s="8"/>
      <c r="AI1160" s="8"/>
      <c r="AJ1160" s="8"/>
      <c r="AK1160" s="8"/>
      <c r="AL1160" s="8"/>
      <c r="AM1160" s="8"/>
      <c r="AN1160" s="8"/>
      <c r="AO1160" s="8"/>
      <c r="AP1160" s="8"/>
      <c r="AQ1160" s="8"/>
      <c r="AR1160" s="8"/>
      <c r="AS1160" s="8"/>
      <c r="AT1160" s="8"/>
      <c r="AU1160" s="8"/>
      <c r="AV1160" s="8"/>
      <c r="AW1160" s="8"/>
      <c r="AX1160" s="8"/>
      <c r="AY1160" s="8"/>
      <c r="AZ1160" s="8"/>
      <c r="BA1160" s="8"/>
      <c r="BB1160" s="8"/>
      <c r="BC1160" s="8"/>
      <c r="BD1160" s="8"/>
      <c r="BE1160" s="8"/>
      <c r="BF1160" s="8"/>
      <c r="BG1160" s="8"/>
      <c r="BH1160" s="8"/>
      <c r="BI1160" s="8"/>
      <c r="BJ1160" s="8"/>
      <c r="BK1160" s="8"/>
      <c r="BL1160" s="8"/>
      <c r="BM1160" s="8"/>
      <c r="BN1160" s="8"/>
      <c r="BO1160" s="8"/>
      <c r="BP1160" s="8"/>
      <c r="BQ1160" s="8"/>
      <c r="BR1160" s="8"/>
      <c r="BS1160" s="8"/>
      <c r="BT1160" s="8"/>
      <c r="BU1160" s="8"/>
      <c r="BV1160" s="8"/>
      <c r="BW1160" s="8"/>
      <c r="BX1160" s="8"/>
    </row>
    <row r="1161" spans="5:76"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8"/>
      <c r="AD1161" s="8"/>
      <c r="AE1161" s="8"/>
      <c r="AF1161" s="8"/>
      <c r="AG1161" s="8"/>
      <c r="AH1161" s="8"/>
      <c r="AI1161" s="8"/>
      <c r="AJ1161" s="8"/>
      <c r="AK1161" s="8"/>
      <c r="AL1161" s="8"/>
      <c r="AM1161" s="8"/>
      <c r="AN1161" s="8"/>
      <c r="AO1161" s="8"/>
      <c r="AP1161" s="8"/>
      <c r="AQ1161" s="8"/>
      <c r="AR1161" s="8"/>
      <c r="AS1161" s="8"/>
      <c r="AT1161" s="8"/>
      <c r="AU1161" s="8"/>
      <c r="AV1161" s="8"/>
      <c r="AW1161" s="8"/>
      <c r="AX1161" s="8"/>
      <c r="AY1161" s="8"/>
      <c r="AZ1161" s="8"/>
      <c r="BA1161" s="8"/>
      <c r="BB1161" s="8"/>
      <c r="BC1161" s="8"/>
      <c r="BD1161" s="8"/>
      <c r="BE1161" s="8"/>
      <c r="BF1161" s="8"/>
      <c r="BG1161" s="8"/>
      <c r="BH1161" s="8"/>
      <c r="BI1161" s="8"/>
      <c r="BJ1161" s="8"/>
      <c r="BK1161" s="8"/>
      <c r="BL1161" s="8"/>
      <c r="BM1161" s="8"/>
      <c r="BN1161" s="8"/>
      <c r="BO1161" s="8"/>
      <c r="BP1161" s="8"/>
      <c r="BQ1161" s="8"/>
      <c r="BR1161" s="8"/>
      <c r="BS1161" s="8"/>
      <c r="BT1161" s="8"/>
      <c r="BU1161" s="8"/>
      <c r="BV1161" s="8"/>
      <c r="BW1161" s="8"/>
      <c r="BX1161" s="8"/>
    </row>
    <row r="1162" spans="5:76"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8"/>
      <c r="AD1162" s="8"/>
      <c r="AE1162" s="8"/>
      <c r="AF1162" s="8"/>
      <c r="AG1162" s="8"/>
      <c r="AH1162" s="8"/>
      <c r="AI1162" s="8"/>
      <c r="AJ1162" s="8"/>
      <c r="AK1162" s="8"/>
      <c r="AL1162" s="8"/>
      <c r="AM1162" s="8"/>
      <c r="AN1162" s="8"/>
      <c r="AO1162" s="8"/>
      <c r="AP1162" s="8"/>
      <c r="AQ1162" s="8"/>
      <c r="AR1162" s="8"/>
      <c r="AS1162" s="8"/>
      <c r="AT1162" s="8"/>
      <c r="AU1162" s="8"/>
      <c r="AV1162" s="8"/>
      <c r="AW1162" s="8"/>
      <c r="AX1162" s="8"/>
      <c r="AY1162" s="8"/>
      <c r="AZ1162" s="8"/>
      <c r="BA1162" s="8"/>
      <c r="BB1162" s="8"/>
      <c r="BC1162" s="8"/>
      <c r="BD1162" s="8"/>
      <c r="BE1162" s="8"/>
      <c r="BF1162" s="8"/>
      <c r="BG1162" s="8"/>
      <c r="BH1162" s="8"/>
      <c r="BI1162" s="8"/>
      <c r="BJ1162" s="8"/>
      <c r="BK1162" s="8"/>
      <c r="BL1162" s="8"/>
      <c r="BM1162" s="8"/>
      <c r="BN1162" s="8"/>
      <c r="BO1162" s="8"/>
      <c r="BP1162" s="8"/>
      <c r="BQ1162" s="8"/>
      <c r="BR1162" s="8"/>
      <c r="BS1162" s="8"/>
      <c r="BT1162" s="8"/>
      <c r="BU1162" s="8"/>
      <c r="BV1162" s="8"/>
      <c r="BW1162" s="8"/>
      <c r="BX1162" s="8"/>
    </row>
    <row r="1163" spans="5:76"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8"/>
      <c r="AD1163" s="8"/>
      <c r="AE1163" s="8"/>
      <c r="AF1163" s="8"/>
      <c r="AG1163" s="8"/>
      <c r="AH1163" s="8"/>
      <c r="AI1163" s="8"/>
      <c r="AJ1163" s="8"/>
      <c r="AK1163" s="8"/>
      <c r="AL1163" s="8"/>
      <c r="AM1163" s="8"/>
      <c r="AN1163" s="8"/>
      <c r="AO1163" s="8"/>
      <c r="AP1163" s="8"/>
      <c r="AQ1163" s="8"/>
      <c r="AR1163" s="8"/>
      <c r="AS1163" s="8"/>
      <c r="AT1163" s="8"/>
      <c r="AU1163" s="8"/>
      <c r="AV1163" s="8"/>
      <c r="AW1163" s="8"/>
      <c r="AX1163" s="8"/>
      <c r="AY1163" s="8"/>
      <c r="AZ1163" s="8"/>
      <c r="BA1163" s="8"/>
      <c r="BB1163" s="8"/>
      <c r="BC1163" s="8"/>
      <c r="BD1163" s="8"/>
      <c r="BE1163" s="8"/>
      <c r="BF1163" s="8"/>
      <c r="BG1163" s="8"/>
      <c r="BH1163" s="8"/>
      <c r="BI1163" s="8"/>
      <c r="BJ1163" s="8"/>
      <c r="BK1163" s="8"/>
      <c r="BL1163" s="8"/>
      <c r="BM1163" s="8"/>
      <c r="BN1163" s="8"/>
      <c r="BO1163" s="8"/>
      <c r="BP1163" s="8"/>
      <c r="BQ1163" s="8"/>
      <c r="BR1163" s="8"/>
      <c r="BS1163" s="8"/>
      <c r="BT1163" s="8"/>
      <c r="BU1163" s="8"/>
      <c r="BV1163" s="8"/>
      <c r="BW1163" s="8"/>
      <c r="BX1163" s="8"/>
    </row>
    <row r="1164" spans="5:76"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8"/>
      <c r="AD1164" s="8"/>
      <c r="AE1164" s="8"/>
      <c r="AF1164" s="8"/>
      <c r="AG1164" s="8"/>
      <c r="AH1164" s="8"/>
      <c r="AI1164" s="8"/>
      <c r="AJ1164" s="8"/>
      <c r="AK1164" s="8"/>
      <c r="AL1164" s="8"/>
      <c r="AM1164" s="8"/>
      <c r="AN1164" s="8"/>
      <c r="AO1164" s="8"/>
      <c r="AP1164" s="8"/>
      <c r="AQ1164" s="8"/>
      <c r="AR1164" s="8"/>
      <c r="AS1164" s="8"/>
      <c r="AT1164" s="8"/>
      <c r="AU1164" s="8"/>
      <c r="AV1164" s="8"/>
      <c r="AW1164" s="8"/>
      <c r="AX1164" s="8"/>
      <c r="AY1164" s="8"/>
      <c r="AZ1164" s="8"/>
      <c r="BA1164" s="8"/>
      <c r="BB1164" s="8"/>
      <c r="BC1164" s="8"/>
      <c r="BD1164" s="8"/>
      <c r="BE1164" s="8"/>
      <c r="BF1164" s="8"/>
      <c r="BG1164" s="8"/>
      <c r="BH1164" s="8"/>
      <c r="BI1164" s="8"/>
      <c r="BJ1164" s="8"/>
      <c r="BK1164" s="8"/>
      <c r="BL1164" s="8"/>
      <c r="BM1164" s="8"/>
      <c r="BN1164" s="8"/>
      <c r="BO1164" s="8"/>
      <c r="BP1164" s="8"/>
      <c r="BQ1164" s="8"/>
      <c r="BR1164" s="8"/>
      <c r="BS1164" s="8"/>
      <c r="BT1164" s="8"/>
      <c r="BU1164" s="8"/>
      <c r="BV1164" s="8"/>
      <c r="BW1164" s="8"/>
      <c r="BX1164" s="8"/>
    </row>
    <row r="1165" spans="5:76"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8"/>
      <c r="AD1165" s="8"/>
      <c r="AE1165" s="8"/>
      <c r="AF1165" s="8"/>
      <c r="AG1165" s="8"/>
      <c r="AH1165" s="8"/>
      <c r="AI1165" s="8"/>
      <c r="AJ1165" s="8"/>
      <c r="AK1165" s="8"/>
      <c r="AL1165" s="8"/>
      <c r="AM1165" s="8"/>
      <c r="AN1165" s="8"/>
      <c r="AO1165" s="8"/>
      <c r="AP1165" s="8"/>
      <c r="AQ1165" s="8"/>
      <c r="AR1165" s="8"/>
      <c r="AS1165" s="8"/>
      <c r="AT1165" s="8"/>
      <c r="AU1165" s="8"/>
      <c r="AV1165" s="8"/>
      <c r="AW1165" s="8"/>
      <c r="AX1165" s="8"/>
      <c r="AY1165" s="8"/>
      <c r="AZ1165" s="8"/>
      <c r="BA1165" s="8"/>
      <c r="BB1165" s="8"/>
      <c r="BC1165" s="8"/>
      <c r="BD1165" s="8"/>
      <c r="BE1165" s="8"/>
      <c r="BF1165" s="8"/>
      <c r="BG1165" s="8"/>
      <c r="BH1165" s="8"/>
      <c r="BI1165" s="8"/>
      <c r="BJ1165" s="8"/>
      <c r="BK1165" s="8"/>
      <c r="BL1165" s="8"/>
      <c r="BM1165" s="8"/>
      <c r="BN1165" s="8"/>
      <c r="BO1165" s="8"/>
      <c r="BP1165" s="8"/>
      <c r="BQ1165" s="8"/>
      <c r="BR1165" s="8"/>
      <c r="BS1165" s="8"/>
      <c r="BT1165" s="8"/>
      <c r="BU1165" s="8"/>
      <c r="BV1165" s="8"/>
      <c r="BW1165" s="8"/>
      <c r="BX1165" s="8"/>
    </row>
    <row r="1166" spans="5:76"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8"/>
      <c r="AD1166" s="8"/>
      <c r="AE1166" s="8"/>
      <c r="AF1166" s="8"/>
      <c r="AG1166" s="8"/>
      <c r="AH1166" s="8"/>
      <c r="AI1166" s="8"/>
      <c r="AJ1166" s="8"/>
      <c r="AK1166" s="8"/>
      <c r="AL1166" s="8"/>
      <c r="AM1166" s="8"/>
      <c r="AN1166" s="8"/>
      <c r="AO1166" s="8"/>
      <c r="AP1166" s="8"/>
      <c r="AQ1166" s="8"/>
      <c r="AR1166" s="8"/>
      <c r="AS1166" s="8"/>
      <c r="AT1166" s="8"/>
      <c r="AU1166" s="8"/>
      <c r="AV1166" s="8"/>
      <c r="AW1166" s="8"/>
      <c r="AX1166" s="8"/>
      <c r="AY1166" s="8"/>
      <c r="AZ1166" s="8"/>
      <c r="BA1166" s="8"/>
      <c r="BB1166" s="8"/>
      <c r="BC1166" s="8"/>
      <c r="BD1166" s="8"/>
      <c r="BE1166" s="8"/>
      <c r="BF1166" s="8"/>
      <c r="BG1166" s="8"/>
      <c r="BH1166" s="8"/>
      <c r="BI1166" s="8"/>
      <c r="BJ1166" s="8"/>
      <c r="BK1166" s="8"/>
      <c r="BL1166" s="8"/>
      <c r="BM1166" s="8"/>
      <c r="BN1166" s="8"/>
      <c r="BO1166" s="8"/>
      <c r="BP1166" s="8"/>
      <c r="BQ1166" s="8"/>
      <c r="BR1166" s="8"/>
      <c r="BS1166" s="8"/>
      <c r="BT1166" s="8"/>
      <c r="BU1166" s="8"/>
      <c r="BV1166" s="8"/>
      <c r="BW1166" s="8"/>
      <c r="BX1166" s="8"/>
    </row>
    <row r="1167" spans="5:76"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8"/>
      <c r="AD1167" s="8"/>
      <c r="AE1167" s="8"/>
      <c r="AF1167" s="8"/>
      <c r="AG1167" s="8"/>
      <c r="AH1167" s="8"/>
      <c r="AI1167" s="8"/>
      <c r="AJ1167" s="8"/>
      <c r="AK1167" s="8"/>
      <c r="AL1167" s="8"/>
      <c r="AM1167" s="8"/>
      <c r="AN1167" s="8"/>
      <c r="AO1167" s="8"/>
      <c r="AP1167" s="8"/>
      <c r="AQ1167" s="8"/>
      <c r="AR1167" s="8"/>
      <c r="AS1167" s="8"/>
      <c r="AT1167" s="8"/>
      <c r="AU1167" s="8"/>
      <c r="AV1167" s="8"/>
      <c r="AW1167" s="8"/>
      <c r="AX1167" s="8"/>
      <c r="AY1167" s="8"/>
      <c r="AZ1167" s="8"/>
      <c r="BA1167" s="8"/>
      <c r="BB1167" s="8"/>
      <c r="BC1167" s="8"/>
      <c r="BD1167" s="8"/>
      <c r="BE1167" s="8"/>
      <c r="BF1167" s="8"/>
      <c r="BG1167" s="8"/>
      <c r="BH1167" s="8"/>
      <c r="BI1167" s="8"/>
      <c r="BJ1167" s="8"/>
      <c r="BK1167" s="8"/>
      <c r="BL1167" s="8"/>
      <c r="BM1167" s="8"/>
      <c r="BN1167" s="8"/>
      <c r="BO1167" s="8"/>
      <c r="BP1167" s="8"/>
      <c r="BQ1167" s="8"/>
      <c r="BR1167" s="8"/>
      <c r="BS1167" s="8"/>
      <c r="BT1167" s="8"/>
      <c r="BU1167" s="8"/>
      <c r="BV1167" s="8"/>
      <c r="BW1167" s="8"/>
      <c r="BX1167" s="8"/>
    </row>
    <row r="1168" spans="5:76"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8"/>
      <c r="AD1168" s="8"/>
      <c r="AE1168" s="8"/>
      <c r="AF1168" s="8"/>
      <c r="AG1168" s="8"/>
      <c r="AH1168" s="8"/>
      <c r="AI1168" s="8"/>
      <c r="AJ1168" s="8"/>
      <c r="AK1168" s="8"/>
      <c r="AL1168" s="8"/>
      <c r="AM1168" s="8"/>
      <c r="AN1168" s="8"/>
      <c r="AO1168" s="8"/>
      <c r="AP1168" s="8"/>
      <c r="AQ1168" s="8"/>
      <c r="AR1168" s="8"/>
      <c r="AS1168" s="8"/>
      <c r="AT1168" s="8"/>
      <c r="AU1168" s="8"/>
      <c r="AV1168" s="8"/>
      <c r="AW1168" s="8"/>
      <c r="AX1168" s="8"/>
      <c r="AY1168" s="8"/>
      <c r="AZ1168" s="8"/>
      <c r="BA1168" s="8"/>
      <c r="BB1168" s="8"/>
      <c r="BC1168" s="8"/>
      <c r="BD1168" s="8"/>
      <c r="BE1168" s="8"/>
      <c r="BF1168" s="8"/>
      <c r="BG1168" s="8"/>
      <c r="BH1168" s="8"/>
      <c r="BI1168" s="8"/>
      <c r="BJ1168" s="8"/>
      <c r="BK1168" s="8"/>
      <c r="BL1168" s="8"/>
      <c r="BM1168" s="8"/>
      <c r="BN1168" s="8"/>
      <c r="BO1168" s="8"/>
      <c r="BP1168" s="8"/>
      <c r="BQ1168" s="8"/>
      <c r="BR1168" s="8"/>
      <c r="BS1168" s="8"/>
      <c r="BT1168" s="8"/>
      <c r="BU1168" s="8"/>
      <c r="BV1168" s="8"/>
      <c r="BW1168" s="8"/>
      <c r="BX1168" s="8"/>
    </row>
    <row r="1169" spans="5:76"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8"/>
      <c r="AD1169" s="8"/>
      <c r="AE1169" s="8"/>
      <c r="AF1169" s="8"/>
      <c r="AG1169" s="8"/>
      <c r="AH1169" s="8"/>
      <c r="AI1169" s="8"/>
      <c r="AJ1169" s="8"/>
      <c r="AK1169" s="8"/>
      <c r="AL1169" s="8"/>
      <c r="AM1169" s="8"/>
      <c r="AN1169" s="8"/>
      <c r="AO1169" s="8"/>
      <c r="AP1169" s="8"/>
      <c r="AQ1169" s="8"/>
      <c r="AR1169" s="8"/>
      <c r="AS1169" s="8"/>
      <c r="AT1169" s="8"/>
      <c r="AU1169" s="8"/>
      <c r="AV1169" s="8"/>
      <c r="AW1169" s="8"/>
      <c r="AX1169" s="8"/>
      <c r="AY1169" s="8"/>
      <c r="AZ1169" s="8"/>
      <c r="BA1169" s="8"/>
      <c r="BB1169" s="8"/>
      <c r="BC1169" s="8"/>
      <c r="BD1169" s="8"/>
      <c r="BE1169" s="8"/>
      <c r="BF1169" s="8"/>
      <c r="BG1169" s="8"/>
      <c r="BH1169" s="8"/>
      <c r="BI1169" s="8"/>
      <c r="BJ1169" s="8"/>
      <c r="BK1169" s="8"/>
      <c r="BL1169" s="8"/>
      <c r="BM1169" s="8"/>
      <c r="BN1169" s="8"/>
      <c r="BO1169" s="8"/>
      <c r="BP1169" s="8"/>
      <c r="BQ1169" s="8"/>
      <c r="BR1169" s="8"/>
      <c r="BS1169" s="8"/>
      <c r="BT1169" s="8"/>
      <c r="BU1169" s="8"/>
      <c r="BV1169" s="8"/>
      <c r="BW1169" s="8"/>
      <c r="BX1169" s="8"/>
    </row>
    <row r="1170" spans="5:76"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8"/>
      <c r="AD1170" s="8"/>
      <c r="AE1170" s="8"/>
      <c r="AF1170" s="8"/>
      <c r="AG1170" s="8"/>
      <c r="AH1170" s="8"/>
      <c r="AI1170" s="8"/>
      <c r="AJ1170" s="8"/>
      <c r="AK1170" s="8"/>
      <c r="AL1170" s="8"/>
      <c r="AM1170" s="8"/>
      <c r="AN1170" s="8"/>
      <c r="AO1170" s="8"/>
      <c r="AP1170" s="8"/>
      <c r="AQ1170" s="8"/>
      <c r="AR1170" s="8"/>
      <c r="AS1170" s="8"/>
      <c r="AT1170" s="8"/>
      <c r="AU1170" s="8"/>
      <c r="AV1170" s="8"/>
      <c r="AW1170" s="8"/>
      <c r="AX1170" s="8"/>
      <c r="AY1170" s="8"/>
      <c r="AZ1170" s="8"/>
      <c r="BA1170" s="8"/>
      <c r="BB1170" s="8"/>
      <c r="BC1170" s="8"/>
      <c r="BD1170" s="8"/>
      <c r="BE1170" s="8"/>
      <c r="BF1170" s="8"/>
      <c r="BG1170" s="8"/>
      <c r="BH1170" s="8"/>
      <c r="BI1170" s="8"/>
      <c r="BJ1170" s="8"/>
      <c r="BK1170" s="8"/>
      <c r="BL1170" s="8"/>
      <c r="BM1170" s="8"/>
      <c r="BN1170" s="8"/>
      <c r="BO1170" s="8"/>
      <c r="BP1170" s="8"/>
      <c r="BQ1170" s="8"/>
      <c r="BR1170" s="8"/>
      <c r="BS1170" s="8"/>
      <c r="BT1170" s="8"/>
      <c r="BU1170" s="8"/>
      <c r="BV1170" s="8"/>
      <c r="BW1170" s="8"/>
      <c r="BX1170" s="8"/>
    </row>
    <row r="1171" spans="5:76"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8"/>
      <c r="AD1171" s="8"/>
      <c r="AE1171" s="8"/>
      <c r="AF1171" s="8"/>
      <c r="AG1171" s="8"/>
      <c r="AH1171" s="8"/>
      <c r="AI1171" s="8"/>
      <c r="AJ1171" s="8"/>
      <c r="AK1171" s="8"/>
      <c r="AL1171" s="8"/>
      <c r="AM1171" s="8"/>
      <c r="AN1171" s="8"/>
      <c r="AO1171" s="8"/>
      <c r="AP1171" s="8"/>
      <c r="AQ1171" s="8"/>
      <c r="AR1171" s="8"/>
      <c r="AS1171" s="8"/>
      <c r="AT1171" s="8"/>
      <c r="AU1171" s="8"/>
      <c r="AV1171" s="8"/>
      <c r="AW1171" s="8"/>
      <c r="AX1171" s="8"/>
      <c r="AY1171" s="8"/>
      <c r="AZ1171" s="8"/>
      <c r="BA1171" s="8"/>
      <c r="BB1171" s="8"/>
      <c r="BC1171" s="8"/>
      <c r="BD1171" s="8"/>
      <c r="BE1171" s="8"/>
      <c r="BF1171" s="8"/>
      <c r="BG1171" s="8"/>
      <c r="BH1171" s="8"/>
      <c r="BI1171" s="8"/>
      <c r="BJ1171" s="8"/>
      <c r="BK1171" s="8"/>
      <c r="BL1171" s="8"/>
      <c r="BM1171" s="8"/>
      <c r="BN1171" s="8"/>
      <c r="BO1171" s="8"/>
      <c r="BP1171" s="8"/>
      <c r="BQ1171" s="8"/>
      <c r="BR1171" s="8"/>
      <c r="BS1171" s="8"/>
      <c r="BT1171" s="8"/>
      <c r="BU1171" s="8"/>
      <c r="BV1171" s="8"/>
      <c r="BW1171" s="8"/>
      <c r="BX1171" s="8"/>
    </row>
    <row r="1172" spans="5:76"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8"/>
      <c r="AD1172" s="8"/>
      <c r="AE1172" s="8"/>
      <c r="AF1172" s="8"/>
      <c r="AG1172" s="8"/>
      <c r="AH1172" s="8"/>
      <c r="AI1172" s="8"/>
      <c r="AJ1172" s="8"/>
      <c r="AK1172" s="8"/>
      <c r="AL1172" s="8"/>
      <c r="AM1172" s="8"/>
      <c r="AN1172" s="8"/>
      <c r="AO1172" s="8"/>
      <c r="AP1172" s="8"/>
      <c r="AQ1172" s="8"/>
      <c r="AR1172" s="8"/>
      <c r="AS1172" s="8"/>
      <c r="AT1172" s="8"/>
      <c r="AU1172" s="8"/>
      <c r="AV1172" s="8"/>
      <c r="AW1172" s="8"/>
      <c r="AX1172" s="8"/>
      <c r="AY1172" s="8"/>
      <c r="AZ1172" s="8"/>
      <c r="BA1172" s="8"/>
      <c r="BB1172" s="8"/>
      <c r="BC1172" s="8"/>
      <c r="BD1172" s="8"/>
      <c r="BE1172" s="8"/>
      <c r="BF1172" s="8"/>
      <c r="BG1172" s="8"/>
      <c r="BH1172" s="8"/>
      <c r="BI1172" s="8"/>
      <c r="BJ1172" s="8"/>
      <c r="BK1172" s="8"/>
      <c r="BL1172" s="8"/>
      <c r="BM1172" s="8"/>
      <c r="BN1172" s="8"/>
      <c r="BO1172" s="8"/>
      <c r="BP1172" s="8"/>
      <c r="BQ1172" s="8"/>
      <c r="BR1172" s="8"/>
      <c r="BS1172" s="8"/>
      <c r="BT1172" s="8"/>
      <c r="BU1172" s="8"/>
      <c r="BV1172" s="8"/>
      <c r="BW1172" s="8"/>
      <c r="BX1172" s="8"/>
    </row>
    <row r="1173" spans="5:76"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8"/>
      <c r="AD1173" s="8"/>
      <c r="AE1173" s="8"/>
      <c r="AF1173" s="8"/>
      <c r="AG1173" s="8"/>
      <c r="AH1173" s="8"/>
      <c r="AI1173" s="8"/>
      <c r="AJ1173" s="8"/>
      <c r="AK1173" s="8"/>
      <c r="AL1173" s="8"/>
      <c r="AM1173" s="8"/>
      <c r="AN1173" s="8"/>
      <c r="AO1173" s="8"/>
      <c r="AP1173" s="8"/>
      <c r="AQ1173" s="8"/>
      <c r="AR1173" s="8"/>
      <c r="AS1173" s="8"/>
      <c r="AT1173" s="8"/>
      <c r="AU1173" s="8"/>
      <c r="AV1173" s="8"/>
      <c r="AW1173" s="8"/>
      <c r="AX1173" s="8"/>
      <c r="AY1173" s="8"/>
      <c r="AZ1173" s="8"/>
      <c r="BA1173" s="8"/>
      <c r="BB1173" s="8"/>
      <c r="BC1173" s="8"/>
      <c r="BD1173" s="8"/>
      <c r="BE1173" s="8"/>
      <c r="BF1173" s="8"/>
      <c r="BG1173" s="8"/>
      <c r="BH1173" s="8"/>
      <c r="BI1173" s="8"/>
      <c r="BJ1173" s="8"/>
      <c r="BK1173" s="8"/>
      <c r="BL1173" s="8"/>
      <c r="BM1173" s="8"/>
      <c r="BN1173" s="8"/>
      <c r="BO1173" s="8"/>
      <c r="BP1173" s="8"/>
      <c r="BQ1173" s="8"/>
      <c r="BR1173" s="8"/>
      <c r="BS1173" s="8"/>
      <c r="BT1173" s="8"/>
      <c r="BU1173" s="8"/>
      <c r="BV1173" s="8"/>
      <c r="BW1173" s="8"/>
      <c r="BX1173" s="8"/>
    </row>
    <row r="1174" spans="5:76"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8"/>
      <c r="AD1174" s="8"/>
      <c r="AE1174" s="8"/>
      <c r="AF1174" s="8"/>
      <c r="AG1174" s="8"/>
      <c r="AH1174" s="8"/>
      <c r="AI1174" s="8"/>
      <c r="AJ1174" s="8"/>
      <c r="AK1174" s="8"/>
      <c r="AL1174" s="8"/>
      <c r="AM1174" s="8"/>
      <c r="AN1174" s="8"/>
      <c r="AO1174" s="8"/>
      <c r="AP1174" s="8"/>
      <c r="AQ1174" s="8"/>
      <c r="AR1174" s="8"/>
      <c r="AS1174" s="8"/>
      <c r="AT1174" s="8"/>
      <c r="AU1174" s="8"/>
      <c r="AV1174" s="8"/>
      <c r="AW1174" s="8"/>
      <c r="AX1174" s="8"/>
      <c r="AY1174" s="8"/>
      <c r="AZ1174" s="8"/>
      <c r="BA1174" s="8"/>
      <c r="BB1174" s="8"/>
      <c r="BC1174" s="8"/>
      <c r="BD1174" s="8"/>
      <c r="BE1174" s="8"/>
      <c r="BF1174" s="8"/>
      <c r="BG1174" s="8"/>
      <c r="BH1174" s="8"/>
      <c r="BI1174" s="8"/>
      <c r="BJ1174" s="8"/>
      <c r="BK1174" s="8"/>
      <c r="BL1174" s="8"/>
      <c r="BM1174" s="8"/>
      <c r="BN1174" s="8"/>
      <c r="BO1174" s="8"/>
      <c r="BP1174" s="8"/>
      <c r="BQ1174" s="8"/>
      <c r="BR1174" s="8"/>
      <c r="BS1174" s="8"/>
      <c r="BT1174" s="8"/>
      <c r="BU1174" s="8"/>
      <c r="BV1174" s="8"/>
      <c r="BW1174" s="8"/>
      <c r="BX1174" s="8"/>
    </row>
    <row r="1175" spans="5:76"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8"/>
      <c r="AD1175" s="8"/>
      <c r="AE1175" s="8"/>
      <c r="AF1175" s="8"/>
      <c r="AG1175" s="8"/>
      <c r="AH1175" s="8"/>
      <c r="AI1175" s="8"/>
      <c r="AJ1175" s="8"/>
      <c r="AK1175" s="8"/>
      <c r="AL1175" s="8"/>
      <c r="AM1175" s="8"/>
      <c r="AN1175" s="8"/>
      <c r="AO1175" s="8"/>
      <c r="AP1175" s="8"/>
      <c r="AQ1175" s="8"/>
      <c r="AR1175" s="8"/>
      <c r="AS1175" s="8"/>
      <c r="AT1175" s="8"/>
      <c r="AU1175" s="8"/>
      <c r="AV1175" s="8"/>
      <c r="AW1175" s="8"/>
      <c r="AX1175" s="8"/>
      <c r="AY1175" s="8"/>
      <c r="AZ1175" s="8"/>
      <c r="BA1175" s="8"/>
      <c r="BB1175" s="8"/>
      <c r="BC1175" s="8"/>
      <c r="BD1175" s="8"/>
      <c r="BE1175" s="8"/>
      <c r="BF1175" s="8"/>
      <c r="BG1175" s="8"/>
      <c r="BH1175" s="8"/>
      <c r="BI1175" s="8"/>
      <c r="BJ1175" s="8"/>
      <c r="BK1175" s="8"/>
      <c r="BL1175" s="8"/>
      <c r="BM1175" s="8"/>
      <c r="BN1175" s="8"/>
      <c r="BO1175" s="8"/>
      <c r="BP1175" s="8"/>
      <c r="BQ1175" s="8"/>
      <c r="BR1175" s="8"/>
      <c r="BS1175" s="8"/>
      <c r="BT1175" s="8"/>
      <c r="BU1175" s="8"/>
      <c r="BV1175" s="8"/>
      <c r="BW1175" s="8"/>
      <c r="BX1175" s="8"/>
    </row>
    <row r="1176" spans="5:76"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8"/>
      <c r="AD1176" s="8"/>
      <c r="AE1176" s="8"/>
      <c r="AF1176" s="8"/>
      <c r="AG1176" s="8"/>
      <c r="AH1176" s="8"/>
      <c r="AI1176" s="8"/>
      <c r="AJ1176" s="8"/>
      <c r="AK1176" s="8"/>
      <c r="AL1176" s="8"/>
      <c r="AM1176" s="8"/>
      <c r="AN1176" s="8"/>
      <c r="AO1176" s="8"/>
      <c r="AP1176" s="8"/>
      <c r="AQ1176" s="8"/>
      <c r="AR1176" s="8"/>
      <c r="AS1176" s="8"/>
      <c r="AT1176" s="8"/>
      <c r="AU1176" s="8"/>
      <c r="AV1176" s="8"/>
      <c r="AW1176" s="8"/>
      <c r="AX1176" s="8"/>
      <c r="AY1176" s="8"/>
      <c r="AZ1176" s="8"/>
      <c r="BA1176" s="8"/>
      <c r="BB1176" s="8"/>
      <c r="BC1176" s="8"/>
      <c r="BD1176" s="8"/>
      <c r="BE1176" s="8"/>
      <c r="BF1176" s="8"/>
      <c r="BG1176" s="8"/>
      <c r="BH1176" s="8"/>
      <c r="BI1176" s="8"/>
      <c r="BJ1176" s="8"/>
      <c r="BK1176" s="8"/>
      <c r="BL1176" s="8"/>
      <c r="BM1176" s="8"/>
      <c r="BN1176" s="8"/>
      <c r="BO1176" s="8"/>
      <c r="BP1176" s="8"/>
      <c r="BQ1176" s="8"/>
      <c r="BR1176" s="8"/>
      <c r="BS1176" s="8"/>
      <c r="BT1176" s="8"/>
      <c r="BU1176" s="8"/>
      <c r="BV1176" s="8"/>
      <c r="BW1176" s="8"/>
      <c r="BX1176" s="8"/>
    </row>
    <row r="1177" spans="5:76"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8"/>
      <c r="AD1177" s="8"/>
      <c r="AE1177" s="8"/>
      <c r="AF1177" s="8"/>
      <c r="AG1177" s="8"/>
      <c r="AH1177" s="8"/>
      <c r="AI1177" s="8"/>
      <c r="AJ1177" s="8"/>
      <c r="AK1177" s="8"/>
      <c r="AL1177" s="8"/>
      <c r="AM1177" s="8"/>
      <c r="AN1177" s="8"/>
      <c r="AO1177" s="8"/>
      <c r="AP1177" s="8"/>
      <c r="AQ1177" s="8"/>
      <c r="AR1177" s="8"/>
      <c r="AS1177" s="8"/>
      <c r="AT1177" s="8"/>
      <c r="AU1177" s="8"/>
      <c r="AV1177" s="8"/>
      <c r="AW1177" s="8"/>
      <c r="AX1177" s="8"/>
      <c r="AY1177" s="8"/>
      <c r="AZ1177" s="8"/>
      <c r="BA1177" s="8"/>
      <c r="BB1177" s="8"/>
      <c r="BC1177" s="8"/>
      <c r="BD1177" s="8"/>
      <c r="BE1177" s="8"/>
      <c r="BF1177" s="8"/>
      <c r="BG1177" s="8"/>
      <c r="BH1177" s="8"/>
      <c r="BI1177" s="8"/>
      <c r="BJ1177" s="8"/>
      <c r="BK1177" s="8"/>
      <c r="BL1177" s="8"/>
      <c r="BM1177" s="8"/>
      <c r="BN1177" s="8"/>
      <c r="BO1177" s="8"/>
      <c r="BP1177" s="8"/>
      <c r="BQ1177" s="8"/>
      <c r="BR1177" s="8"/>
      <c r="BS1177" s="8"/>
      <c r="BT1177" s="8"/>
      <c r="BU1177" s="8"/>
      <c r="BV1177" s="8"/>
      <c r="BW1177" s="8"/>
      <c r="BX1177" s="8"/>
    </row>
    <row r="1178" spans="5:76"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8"/>
      <c r="AD1178" s="8"/>
      <c r="AE1178" s="8"/>
      <c r="AF1178" s="8"/>
      <c r="AG1178" s="8"/>
      <c r="AH1178" s="8"/>
      <c r="AI1178" s="8"/>
      <c r="AJ1178" s="8"/>
      <c r="AK1178" s="8"/>
      <c r="AL1178" s="8"/>
      <c r="AM1178" s="8"/>
      <c r="AN1178" s="8"/>
      <c r="AO1178" s="8"/>
      <c r="AP1178" s="8"/>
      <c r="AQ1178" s="8"/>
      <c r="AR1178" s="8"/>
      <c r="AS1178" s="8"/>
      <c r="AT1178" s="8"/>
      <c r="AU1178" s="8"/>
      <c r="AV1178" s="8"/>
      <c r="AW1178" s="8"/>
      <c r="AX1178" s="8"/>
      <c r="AY1178" s="8"/>
      <c r="AZ1178" s="8"/>
      <c r="BA1178" s="8"/>
      <c r="BB1178" s="8"/>
      <c r="BC1178" s="8"/>
      <c r="BD1178" s="8"/>
      <c r="BE1178" s="8"/>
      <c r="BF1178" s="8"/>
      <c r="BG1178" s="8"/>
      <c r="BH1178" s="8"/>
      <c r="BI1178" s="8"/>
      <c r="BJ1178" s="8"/>
      <c r="BK1178" s="8"/>
      <c r="BL1178" s="8"/>
      <c r="BM1178" s="8"/>
      <c r="BN1178" s="8"/>
      <c r="BO1178" s="8"/>
      <c r="BP1178" s="8"/>
      <c r="BQ1178" s="8"/>
      <c r="BR1178" s="8"/>
      <c r="BS1178" s="8"/>
      <c r="BT1178" s="8"/>
      <c r="BU1178" s="8"/>
      <c r="BV1178" s="8"/>
      <c r="BW1178" s="8"/>
      <c r="BX1178" s="8"/>
    </row>
    <row r="1179" spans="5:76"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8"/>
      <c r="AD1179" s="8"/>
      <c r="AE1179" s="8"/>
      <c r="AF1179" s="8"/>
      <c r="AG1179" s="8"/>
      <c r="AH1179" s="8"/>
      <c r="AI1179" s="8"/>
      <c r="AJ1179" s="8"/>
      <c r="AK1179" s="8"/>
      <c r="AL1179" s="8"/>
      <c r="AM1179" s="8"/>
      <c r="AN1179" s="8"/>
      <c r="AO1179" s="8"/>
      <c r="AP1179" s="8"/>
      <c r="AQ1179" s="8"/>
      <c r="AR1179" s="8"/>
      <c r="AS1179" s="8"/>
      <c r="AT1179" s="8"/>
      <c r="AU1179" s="8"/>
      <c r="AV1179" s="8"/>
      <c r="AW1179" s="8"/>
      <c r="AX1179" s="8"/>
      <c r="AY1179" s="8"/>
      <c r="AZ1179" s="8"/>
      <c r="BA1179" s="8"/>
      <c r="BB1179" s="8"/>
      <c r="BC1179" s="8"/>
      <c r="BD1179" s="8"/>
      <c r="BE1179" s="8"/>
      <c r="BF1179" s="8"/>
      <c r="BG1179" s="8"/>
      <c r="BH1179" s="8"/>
      <c r="BI1179" s="8"/>
      <c r="BJ1179" s="8"/>
      <c r="BK1179" s="8"/>
      <c r="BL1179" s="8"/>
      <c r="BM1179" s="8"/>
      <c r="BN1179" s="8"/>
      <c r="BO1179" s="8"/>
      <c r="BP1179" s="8"/>
      <c r="BQ1179" s="8"/>
      <c r="BR1179" s="8"/>
      <c r="BS1179" s="8"/>
      <c r="BT1179" s="8"/>
      <c r="BU1179" s="8"/>
      <c r="BV1179" s="8"/>
      <c r="BW1179" s="8"/>
      <c r="BX1179" s="8"/>
    </row>
    <row r="1180" spans="5:76"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8"/>
      <c r="AD1180" s="8"/>
      <c r="AE1180" s="8"/>
      <c r="AF1180" s="8"/>
      <c r="AG1180" s="8"/>
      <c r="AH1180" s="8"/>
      <c r="AI1180" s="8"/>
      <c r="AJ1180" s="8"/>
      <c r="AK1180" s="8"/>
      <c r="AL1180" s="8"/>
      <c r="AM1180" s="8"/>
      <c r="AN1180" s="8"/>
      <c r="AO1180" s="8"/>
      <c r="AP1180" s="8"/>
      <c r="AQ1180" s="8"/>
      <c r="AR1180" s="8"/>
      <c r="AS1180" s="8"/>
      <c r="AT1180" s="8"/>
      <c r="AU1180" s="8"/>
      <c r="AV1180" s="8"/>
      <c r="AW1180" s="8"/>
      <c r="AX1180" s="8"/>
      <c r="AY1180" s="8"/>
      <c r="AZ1180" s="8"/>
      <c r="BA1180" s="8"/>
      <c r="BB1180" s="8"/>
      <c r="BC1180" s="8"/>
      <c r="BD1180" s="8"/>
      <c r="BE1180" s="8"/>
      <c r="BF1180" s="8"/>
      <c r="BG1180" s="8"/>
      <c r="BH1180" s="8"/>
      <c r="BI1180" s="8"/>
      <c r="BJ1180" s="8"/>
      <c r="BK1180" s="8"/>
      <c r="BL1180" s="8"/>
      <c r="BM1180" s="8"/>
      <c r="BN1180" s="8"/>
      <c r="BO1180" s="8"/>
      <c r="BP1180" s="8"/>
      <c r="BQ1180" s="8"/>
      <c r="BR1180" s="8"/>
      <c r="BS1180" s="8"/>
      <c r="BT1180" s="8"/>
      <c r="BU1180" s="8"/>
      <c r="BV1180" s="8"/>
      <c r="BW1180" s="8"/>
      <c r="BX1180" s="8"/>
    </row>
    <row r="1181" spans="5:76"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8"/>
      <c r="AD1181" s="8"/>
      <c r="AE1181" s="8"/>
      <c r="AF1181" s="8"/>
      <c r="AG1181" s="8"/>
      <c r="AH1181" s="8"/>
      <c r="AI1181" s="8"/>
      <c r="AJ1181" s="8"/>
      <c r="AK1181" s="8"/>
      <c r="AL1181" s="8"/>
      <c r="AM1181" s="8"/>
      <c r="AN1181" s="8"/>
      <c r="AO1181" s="8"/>
      <c r="AP1181" s="8"/>
      <c r="AQ1181" s="8"/>
      <c r="AR1181" s="8"/>
      <c r="AS1181" s="8"/>
      <c r="AT1181" s="8"/>
      <c r="AU1181" s="8"/>
      <c r="AV1181" s="8"/>
      <c r="AW1181" s="8"/>
      <c r="AX1181" s="8"/>
      <c r="AY1181" s="8"/>
      <c r="AZ1181" s="8"/>
      <c r="BA1181" s="8"/>
      <c r="BB1181" s="8"/>
      <c r="BC1181" s="8"/>
      <c r="BD1181" s="8"/>
      <c r="BE1181" s="8"/>
      <c r="BF1181" s="8"/>
      <c r="BG1181" s="8"/>
      <c r="BH1181" s="8"/>
      <c r="BI1181" s="8"/>
      <c r="BJ1181" s="8"/>
      <c r="BK1181" s="8"/>
      <c r="BL1181" s="8"/>
      <c r="BM1181" s="8"/>
      <c r="BN1181" s="8"/>
      <c r="BO1181" s="8"/>
      <c r="BP1181" s="8"/>
      <c r="BQ1181" s="8"/>
      <c r="BR1181" s="8"/>
      <c r="BS1181" s="8"/>
      <c r="BT1181" s="8"/>
      <c r="BU1181" s="8"/>
      <c r="BV1181" s="8"/>
      <c r="BW1181" s="8"/>
      <c r="BX1181" s="8"/>
    </row>
    <row r="1182" spans="5:76"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8"/>
      <c r="AD1182" s="8"/>
      <c r="AE1182" s="8"/>
      <c r="AF1182" s="8"/>
      <c r="AG1182" s="8"/>
      <c r="AH1182" s="8"/>
      <c r="AI1182" s="8"/>
      <c r="AJ1182" s="8"/>
      <c r="AK1182" s="8"/>
      <c r="AL1182" s="8"/>
      <c r="AM1182" s="8"/>
      <c r="AN1182" s="8"/>
      <c r="AO1182" s="8"/>
      <c r="AP1182" s="8"/>
      <c r="AQ1182" s="8"/>
      <c r="AR1182" s="8"/>
      <c r="AS1182" s="8"/>
      <c r="AT1182" s="8"/>
      <c r="AU1182" s="8"/>
      <c r="AV1182" s="8"/>
      <c r="AW1182" s="8"/>
      <c r="AX1182" s="8"/>
      <c r="AY1182" s="8"/>
      <c r="AZ1182" s="8"/>
      <c r="BA1182" s="8"/>
      <c r="BB1182" s="8"/>
      <c r="BC1182" s="8"/>
      <c r="BD1182" s="8"/>
      <c r="BE1182" s="8"/>
      <c r="BF1182" s="8"/>
      <c r="BG1182" s="8"/>
      <c r="BH1182" s="8"/>
      <c r="BI1182" s="8"/>
      <c r="BJ1182" s="8"/>
      <c r="BK1182" s="8"/>
      <c r="BL1182" s="8"/>
      <c r="BM1182" s="8"/>
      <c r="BN1182" s="8"/>
      <c r="BO1182" s="8"/>
      <c r="BP1182" s="8"/>
      <c r="BQ1182" s="8"/>
      <c r="BR1182" s="8"/>
      <c r="BS1182" s="8"/>
      <c r="BT1182" s="8"/>
      <c r="BU1182" s="8"/>
      <c r="BV1182" s="8"/>
      <c r="BW1182" s="8"/>
      <c r="BX1182" s="8"/>
    </row>
    <row r="1183" spans="5:76"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8"/>
      <c r="AD1183" s="8"/>
      <c r="AE1183" s="8"/>
      <c r="AF1183" s="8"/>
      <c r="AG1183" s="8"/>
      <c r="AH1183" s="8"/>
      <c r="AI1183" s="8"/>
      <c r="AJ1183" s="8"/>
      <c r="AK1183" s="8"/>
      <c r="AL1183" s="8"/>
      <c r="AM1183" s="8"/>
      <c r="AN1183" s="8"/>
      <c r="AO1183" s="8"/>
      <c r="AP1183" s="8"/>
      <c r="AQ1183" s="8"/>
      <c r="AR1183" s="8"/>
      <c r="AS1183" s="8"/>
      <c r="AT1183" s="8"/>
      <c r="AU1183" s="8"/>
      <c r="AV1183" s="8"/>
      <c r="AW1183" s="8"/>
      <c r="AX1183" s="8"/>
      <c r="AY1183" s="8"/>
      <c r="AZ1183" s="8"/>
      <c r="BA1183" s="8"/>
      <c r="BB1183" s="8"/>
      <c r="BC1183" s="8"/>
      <c r="BD1183" s="8"/>
      <c r="BE1183" s="8"/>
      <c r="BF1183" s="8"/>
      <c r="BG1183" s="8"/>
      <c r="BH1183" s="8"/>
      <c r="BI1183" s="8"/>
      <c r="BJ1183" s="8"/>
      <c r="BK1183" s="8"/>
      <c r="BL1183" s="8"/>
      <c r="BM1183" s="8"/>
      <c r="BN1183" s="8"/>
      <c r="BO1183" s="8"/>
      <c r="BP1183" s="8"/>
      <c r="BQ1183" s="8"/>
      <c r="BR1183" s="8"/>
      <c r="BS1183" s="8"/>
      <c r="BT1183" s="8"/>
      <c r="BU1183" s="8"/>
      <c r="BV1183" s="8"/>
      <c r="BW1183" s="8"/>
      <c r="BX1183" s="8"/>
    </row>
    <row r="1184" spans="5:76"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8"/>
      <c r="AD1184" s="8"/>
      <c r="AE1184" s="8"/>
      <c r="AF1184" s="8"/>
      <c r="AG1184" s="8"/>
      <c r="AH1184" s="8"/>
      <c r="AI1184" s="8"/>
      <c r="AJ1184" s="8"/>
      <c r="AK1184" s="8"/>
      <c r="AL1184" s="8"/>
      <c r="AM1184" s="8"/>
      <c r="AN1184" s="8"/>
      <c r="AO1184" s="8"/>
      <c r="AP1184" s="8"/>
      <c r="AQ1184" s="8"/>
      <c r="AR1184" s="8"/>
      <c r="AS1184" s="8"/>
      <c r="AT1184" s="8"/>
      <c r="AU1184" s="8"/>
      <c r="AV1184" s="8"/>
      <c r="AW1184" s="8"/>
      <c r="AX1184" s="8"/>
      <c r="AY1184" s="8"/>
      <c r="AZ1184" s="8"/>
      <c r="BA1184" s="8"/>
      <c r="BB1184" s="8"/>
      <c r="BC1184" s="8"/>
      <c r="BD1184" s="8"/>
      <c r="BE1184" s="8"/>
      <c r="BF1184" s="8"/>
      <c r="BG1184" s="8"/>
      <c r="BH1184" s="8"/>
      <c r="BI1184" s="8"/>
      <c r="BJ1184" s="8"/>
      <c r="BK1184" s="8"/>
      <c r="BL1184" s="8"/>
      <c r="BM1184" s="8"/>
      <c r="BN1184" s="8"/>
      <c r="BO1184" s="8"/>
      <c r="BP1184" s="8"/>
      <c r="BQ1184" s="8"/>
      <c r="BR1184" s="8"/>
      <c r="BS1184" s="8"/>
      <c r="BT1184" s="8"/>
      <c r="BU1184" s="8"/>
      <c r="BV1184" s="8"/>
      <c r="BW1184" s="8"/>
      <c r="BX1184" s="8"/>
    </row>
    <row r="1185" spans="5:76"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8"/>
      <c r="AD1185" s="8"/>
      <c r="AE1185" s="8"/>
      <c r="AF1185" s="8"/>
      <c r="AG1185" s="8"/>
      <c r="AH1185" s="8"/>
      <c r="AI1185" s="8"/>
      <c r="AJ1185" s="8"/>
      <c r="AK1185" s="8"/>
      <c r="AL1185" s="8"/>
      <c r="AM1185" s="8"/>
      <c r="AN1185" s="8"/>
      <c r="AO1185" s="8"/>
      <c r="AP1185" s="8"/>
      <c r="AQ1185" s="8"/>
      <c r="AR1185" s="8"/>
      <c r="AS1185" s="8"/>
      <c r="AT1185" s="8"/>
      <c r="AU1185" s="8"/>
      <c r="AV1185" s="8"/>
      <c r="AW1185" s="8"/>
      <c r="AX1185" s="8"/>
      <c r="AY1185" s="8"/>
      <c r="AZ1185" s="8"/>
      <c r="BA1185" s="8"/>
      <c r="BB1185" s="8"/>
      <c r="BC1185" s="8"/>
      <c r="BD1185" s="8"/>
      <c r="BE1185" s="8"/>
      <c r="BF1185" s="8"/>
      <c r="BG1185" s="8"/>
      <c r="BH1185" s="8"/>
      <c r="BI1185" s="8"/>
      <c r="BJ1185" s="8"/>
      <c r="BK1185" s="8"/>
      <c r="BL1185" s="8"/>
      <c r="BM1185" s="8"/>
      <c r="BN1185" s="8"/>
      <c r="BO1185" s="8"/>
      <c r="BP1185" s="8"/>
      <c r="BQ1185" s="8"/>
      <c r="BR1185" s="8"/>
      <c r="BS1185" s="8"/>
      <c r="BT1185" s="8"/>
      <c r="BU1185" s="8"/>
      <c r="BV1185" s="8"/>
      <c r="BW1185" s="8"/>
      <c r="BX1185" s="8"/>
    </row>
    <row r="1186" spans="5:76"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8"/>
      <c r="AD1186" s="8"/>
      <c r="AE1186" s="8"/>
      <c r="AF1186" s="8"/>
      <c r="AG1186" s="8"/>
      <c r="AH1186" s="8"/>
      <c r="AI1186" s="8"/>
      <c r="AJ1186" s="8"/>
      <c r="AK1186" s="8"/>
      <c r="AL1186" s="8"/>
      <c r="AM1186" s="8"/>
      <c r="AN1186" s="8"/>
      <c r="AO1186" s="8"/>
      <c r="AP1186" s="8"/>
      <c r="AQ1186" s="8"/>
      <c r="AR1186" s="8"/>
      <c r="AS1186" s="8"/>
      <c r="AT1186" s="8"/>
      <c r="AU1186" s="8"/>
      <c r="AV1186" s="8"/>
      <c r="AW1186" s="8"/>
      <c r="AX1186" s="8"/>
      <c r="AY1186" s="8"/>
      <c r="AZ1186" s="8"/>
      <c r="BA1186" s="8"/>
      <c r="BB1186" s="8"/>
      <c r="BC1186" s="8"/>
      <c r="BD1186" s="8"/>
      <c r="BE1186" s="8"/>
      <c r="BF1186" s="8"/>
      <c r="BG1186" s="8"/>
      <c r="BH1186" s="8"/>
      <c r="BI1186" s="8"/>
      <c r="BJ1186" s="8"/>
      <c r="BK1186" s="8"/>
      <c r="BL1186" s="8"/>
      <c r="BM1186" s="8"/>
      <c r="BN1186" s="8"/>
      <c r="BO1186" s="8"/>
      <c r="BP1186" s="8"/>
      <c r="BQ1186" s="8"/>
      <c r="BR1186" s="8"/>
      <c r="BS1186" s="8"/>
      <c r="BT1186" s="8"/>
      <c r="BU1186" s="8"/>
      <c r="BV1186" s="8"/>
      <c r="BW1186" s="8"/>
      <c r="BX1186" s="8"/>
    </row>
    <row r="1187" spans="5:76"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8"/>
      <c r="AD1187" s="8"/>
      <c r="AE1187" s="8"/>
      <c r="AF1187" s="8"/>
      <c r="AG1187" s="8"/>
      <c r="AH1187" s="8"/>
      <c r="AI1187" s="8"/>
      <c r="AJ1187" s="8"/>
      <c r="AK1187" s="8"/>
      <c r="AL1187" s="8"/>
      <c r="AM1187" s="8"/>
      <c r="AN1187" s="8"/>
      <c r="AO1187" s="8"/>
      <c r="AP1187" s="8"/>
      <c r="AQ1187" s="8"/>
      <c r="AR1187" s="8"/>
      <c r="AS1187" s="8"/>
      <c r="AT1187" s="8"/>
      <c r="AU1187" s="8"/>
      <c r="AV1187" s="8"/>
      <c r="AW1187" s="8"/>
      <c r="AX1187" s="8"/>
      <c r="AY1187" s="8"/>
      <c r="AZ1187" s="8"/>
      <c r="BA1187" s="8"/>
      <c r="BB1187" s="8"/>
      <c r="BC1187" s="8"/>
      <c r="BD1187" s="8"/>
      <c r="BE1187" s="8"/>
      <c r="BF1187" s="8"/>
      <c r="BG1187" s="8"/>
      <c r="BH1187" s="8"/>
      <c r="BI1187" s="8"/>
      <c r="BJ1187" s="8"/>
      <c r="BK1187" s="8"/>
      <c r="BL1187" s="8"/>
      <c r="BM1187" s="8"/>
      <c r="BN1187" s="8"/>
      <c r="BO1187" s="8"/>
      <c r="BP1187" s="8"/>
      <c r="BQ1187" s="8"/>
      <c r="BR1187" s="8"/>
      <c r="BS1187" s="8"/>
      <c r="BT1187" s="8"/>
      <c r="BU1187" s="8"/>
      <c r="BV1187" s="8"/>
      <c r="BW1187" s="8"/>
      <c r="BX1187" s="8"/>
    </row>
    <row r="1188" spans="5:76"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8"/>
      <c r="AD1188" s="8"/>
      <c r="AE1188" s="8"/>
      <c r="AF1188" s="8"/>
      <c r="AG1188" s="8"/>
      <c r="AH1188" s="8"/>
      <c r="AI1188" s="8"/>
      <c r="AJ1188" s="8"/>
      <c r="AK1188" s="8"/>
      <c r="AL1188" s="8"/>
      <c r="AM1188" s="8"/>
      <c r="AN1188" s="8"/>
      <c r="AO1188" s="8"/>
      <c r="AP1188" s="8"/>
      <c r="AQ1188" s="8"/>
      <c r="AR1188" s="8"/>
      <c r="AS1188" s="8"/>
      <c r="AT1188" s="8"/>
      <c r="AU1188" s="8"/>
      <c r="AV1188" s="8"/>
      <c r="AW1188" s="8"/>
      <c r="AX1188" s="8"/>
      <c r="AY1188" s="8"/>
      <c r="AZ1188" s="8"/>
      <c r="BA1188" s="8"/>
      <c r="BB1188" s="8"/>
      <c r="BC1188" s="8"/>
      <c r="BD1188" s="8"/>
      <c r="BE1188" s="8"/>
      <c r="BF1188" s="8"/>
      <c r="BG1188" s="8"/>
      <c r="BH1188" s="8"/>
      <c r="BI1188" s="8"/>
      <c r="BJ1188" s="8"/>
      <c r="BK1188" s="8"/>
      <c r="BL1188" s="8"/>
      <c r="BM1188" s="8"/>
      <c r="BN1188" s="8"/>
      <c r="BO1188" s="8"/>
      <c r="BP1188" s="8"/>
      <c r="BQ1188" s="8"/>
      <c r="BR1188" s="8"/>
      <c r="BS1188" s="8"/>
      <c r="BT1188" s="8"/>
      <c r="BU1188" s="8"/>
      <c r="BV1188" s="8"/>
      <c r="BW1188" s="8"/>
      <c r="BX1188" s="8"/>
    </row>
    <row r="1189" spans="5:76"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8"/>
      <c r="AD1189" s="8"/>
      <c r="AE1189" s="8"/>
      <c r="AF1189" s="8"/>
      <c r="AG1189" s="8"/>
      <c r="AH1189" s="8"/>
      <c r="AI1189" s="8"/>
      <c r="AJ1189" s="8"/>
      <c r="AK1189" s="8"/>
      <c r="AL1189" s="8"/>
      <c r="AM1189" s="8"/>
      <c r="AN1189" s="8"/>
      <c r="AO1189" s="8"/>
      <c r="AP1189" s="8"/>
      <c r="AQ1189" s="8"/>
      <c r="AR1189" s="8"/>
      <c r="AS1189" s="8"/>
      <c r="AT1189" s="8"/>
      <c r="AU1189" s="8"/>
      <c r="AV1189" s="8"/>
      <c r="AW1189" s="8"/>
      <c r="AX1189" s="8"/>
      <c r="AY1189" s="8"/>
      <c r="AZ1189" s="8"/>
      <c r="BA1189" s="8"/>
      <c r="BB1189" s="8"/>
      <c r="BC1189" s="8"/>
      <c r="BD1189" s="8"/>
      <c r="BE1189" s="8"/>
      <c r="BF1189" s="8"/>
      <c r="BG1189" s="8"/>
      <c r="BH1189" s="8"/>
      <c r="BI1189" s="8"/>
      <c r="BJ1189" s="8"/>
      <c r="BK1189" s="8"/>
      <c r="BL1189" s="8"/>
      <c r="BM1189" s="8"/>
      <c r="BN1189" s="8"/>
      <c r="BO1189" s="8"/>
      <c r="BP1189" s="8"/>
      <c r="BQ1189" s="8"/>
      <c r="BR1189" s="8"/>
      <c r="BS1189" s="8"/>
      <c r="BT1189" s="8"/>
      <c r="BU1189" s="8"/>
      <c r="BV1189" s="8"/>
      <c r="BW1189" s="8"/>
      <c r="BX1189" s="8"/>
    </row>
    <row r="1190" spans="5:76"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8"/>
      <c r="AD1190" s="8"/>
      <c r="AE1190" s="8"/>
      <c r="AF1190" s="8"/>
      <c r="AG1190" s="8"/>
      <c r="AH1190" s="8"/>
      <c r="AI1190" s="8"/>
      <c r="AJ1190" s="8"/>
      <c r="AK1190" s="8"/>
      <c r="AL1190" s="8"/>
      <c r="AM1190" s="8"/>
      <c r="AN1190" s="8"/>
      <c r="AO1190" s="8"/>
      <c r="AP1190" s="8"/>
      <c r="AQ1190" s="8"/>
      <c r="AR1190" s="8"/>
      <c r="AS1190" s="8"/>
      <c r="AT1190" s="8"/>
      <c r="AU1190" s="8"/>
      <c r="AV1190" s="8"/>
      <c r="AW1190" s="8"/>
      <c r="AX1190" s="8"/>
      <c r="AY1190" s="8"/>
      <c r="AZ1190" s="8"/>
      <c r="BA1190" s="8"/>
      <c r="BB1190" s="8"/>
      <c r="BC1190" s="8"/>
      <c r="BD1190" s="8"/>
      <c r="BE1190" s="8"/>
      <c r="BF1190" s="8"/>
      <c r="BG1190" s="8"/>
      <c r="BH1190" s="8"/>
      <c r="BI1190" s="8"/>
      <c r="BJ1190" s="8"/>
      <c r="BK1190" s="8"/>
      <c r="BL1190" s="8"/>
      <c r="BM1190" s="8"/>
      <c r="BN1190" s="8"/>
      <c r="BO1190" s="8"/>
      <c r="BP1190" s="8"/>
      <c r="BQ1190" s="8"/>
      <c r="BR1190" s="8"/>
      <c r="BS1190" s="8"/>
      <c r="BT1190" s="8"/>
      <c r="BU1190" s="8"/>
      <c r="BV1190" s="8"/>
      <c r="BW1190" s="8"/>
      <c r="BX1190" s="8"/>
    </row>
    <row r="1191" spans="5:76"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8"/>
      <c r="AD1191" s="8"/>
      <c r="AE1191" s="8"/>
      <c r="AF1191" s="8"/>
      <c r="AG1191" s="8"/>
      <c r="AH1191" s="8"/>
      <c r="AI1191" s="8"/>
      <c r="AJ1191" s="8"/>
      <c r="AK1191" s="8"/>
      <c r="AL1191" s="8"/>
      <c r="AM1191" s="8"/>
      <c r="AN1191" s="8"/>
      <c r="AO1191" s="8"/>
      <c r="AP1191" s="8"/>
      <c r="AQ1191" s="8"/>
      <c r="AR1191" s="8"/>
      <c r="AS1191" s="8"/>
      <c r="AT1191" s="8"/>
      <c r="AU1191" s="8"/>
      <c r="AV1191" s="8"/>
      <c r="AW1191" s="8"/>
      <c r="AX1191" s="8"/>
      <c r="AY1191" s="8"/>
      <c r="AZ1191" s="8"/>
      <c r="BA1191" s="8"/>
      <c r="BB1191" s="8"/>
      <c r="BC1191" s="8"/>
      <c r="BD1191" s="8"/>
      <c r="BE1191" s="8"/>
      <c r="BF1191" s="8"/>
      <c r="BG1191" s="8"/>
      <c r="BH1191" s="8"/>
      <c r="BI1191" s="8"/>
      <c r="BJ1191" s="8"/>
      <c r="BK1191" s="8"/>
      <c r="BL1191" s="8"/>
      <c r="BM1191" s="8"/>
      <c r="BN1191" s="8"/>
      <c r="BO1191" s="8"/>
      <c r="BP1191" s="8"/>
      <c r="BQ1191" s="8"/>
      <c r="BR1191" s="8"/>
      <c r="BS1191" s="8"/>
      <c r="BT1191" s="8"/>
      <c r="BU1191" s="8"/>
      <c r="BV1191" s="8"/>
      <c r="BW1191" s="8"/>
      <c r="BX1191" s="8"/>
    </row>
    <row r="1192" spans="5:76"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8"/>
      <c r="AD1192" s="8"/>
      <c r="AE1192" s="8"/>
      <c r="AF1192" s="8"/>
      <c r="AG1192" s="8"/>
      <c r="AH1192" s="8"/>
      <c r="AI1192" s="8"/>
      <c r="AJ1192" s="8"/>
      <c r="AK1192" s="8"/>
      <c r="AL1192" s="8"/>
      <c r="AM1192" s="8"/>
      <c r="AN1192" s="8"/>
      <c r="AO1192" s="8"/>
      <c r="AP1192" s="8"/>
      <c r="AQ1192" s="8"/>
      <c r="AR1192" s="8"/>
      <c r="AS1192" s="8"/>
      <c r="AT1192" s="8"/>
      <c r="AU1192" s="8"/>
      <c r="AV1192" s="8"/>
      <c r="AW1192" s="8"/>
      <c r="AX1192" s="8"/>
      <c r="AY1192" s="8"/>
      <c r="AZ1192" s="8"/>
      <c r="BA1192" s="8"/>
      <c r="BB1192" s="8"/>
      <c r="BC1192" s="8"/>
      <c r="BD1192" s="8"/>
      <c r="BE1192" s="8"/>
      <c r="BF1192" s="8"/>
      <c r="BG1192" s="8"/>
      <c r="BH1192" s="8"/>
      <c r="BI1192" s="8"/>
      <c r="BJ1192" s="8"/>
      <c r="BK1192" s="8"/>
      <c r="BL1192" s="8"/>
      <c r="BM1192" s="8"/>
      <c r="BN1192" s="8"/>
      <c r="BO1192" s="8"/>
      <c r="BP1192" s="8"/>
      <c r="BQ1192" s="8"/>
      <c r="BR1192" s="8"/>
      <c r="BS1192" s="8"/>
      <c r="BT1192" s="8"/>
      <c r="BU1192" s="8"/>
      <c r="BV1192" s="8"/>
      <c r="BW1192" s="8"/>
      <c r="BX1192" s="8"/>
    </row>
    <row r="1193" spans="5:76"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8"/>
      <c r="AD1193" s="8"/>
      <c r="AE1193" s="8"/>
      <c r="AF1193" s="8"/>
      <c r="AG1193" s="8"/>
      <c r="AH1193" s="8"/>
      <c r="AI1193" s="8"/>
      <c r="AJ1193" s="8"/>
      <c r="AK1193" s="8"/>
      <c r="AL1193" s="8"/>
      <c r="AM1193" s="8"/>
      <c r="AN1193" s="8"/>
      <c r="AO1193" s="8"/>
      <c r="AP1193" s="8"/>
      <c r="AQ1193" s="8"/>
      <c r="AR1193" s="8"/>
      <c r="AS1193" s="8"/>
      <c r="AT1193" s="8"/>
      <c r="AU1193" s="8"/>
      <c r="AV1193" s="8"/>
      <c r="AW1193" s="8"/>
      <c r="AX1193" s="8"/>
      <c r="AY1193" s="8"/>
      <c r="AZ1193" s="8"/>
      <c r="BA1193" s="8"/>
      <c r="BB1193" s="8"/>
      <c r="BC1193" s="8"/>
      <c r="BD1193" s="8"/>
      <c r="BE1193" s="8"/>
      <c r="BF1193" s="8"/>
      <c r="BG1193" s="8"/>
      <c r="BH1193" s="8"/>
      <c r="BI1193" s="8"/>
      <c r="BJ1193" s="8"/>
      <c r="BK1193" s="8"/>
      <c r="BL1193" s="8"/>
      <c r="BM1193" s="8"/>
      <c r="BN1193" s="8"/>
      <c r="BO1193" s="8"/>
      <c r="BP1193" s="8"/>
      <c r="BQ1193" s="8"/>
      <c r="BR1193" s="8"/>
      <c r="BS1193" s="8"/>
      <c r="BT1193" s="8"/>
      <c r="BU1193" s="8"/>
      <c r="BV1193" s="8"/>
      <c r="BW1193" s="8"/>
      <c r="BX1193" s="8"/>
    </row>
    <row r="1194" spans="5:76"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8"/>
      <c r="AD1194" s="8"/>
      <c r="AE1194" s="8"/>
      <c r="AF1194" s="8"/>
      <c r="AG1194" s="8"/>
      <c r="AH1194" s="8"/>
      <c r="AI1194" s="8"/>
      <c r="AJ1194" s="8"/>
      <c r="AK1194" s="8"/>
      <c r="AL1194" s="8"/>
      <c r="AM1194" s="8"/>
      <c r="AN1194" s="8"/>
      <c r="AO1194" s="8"/>
      <c r="AP1194" s="8"/>
      <c r="AQ1194" s="8"/>
      <c r="AR1194" s="8"/>
      <c r="AS1194" s="8"/>
      <c r="AT1194" s="8"/>
      <c r="AU1194" s="8"/>
      <c r="AV1194" s="8"/>
      <c r="AW1194" s="8"/>
      <c r="AX1194" s="8"/>
      <c r="AY1194" s="8"/>
      <c r="AZ1194" s="8"/>
      <c r="BA1194" s="8"/>
      <c r="BB1194" s="8"/>
      <c r="BC1194" s="8"/>
      <c r="BD1194" s="8"/>
      <c r="BE1194" s="8"/>
      <c r="BF1194" s="8"/>
      <c r="BG1194" s="8"/>
      <c r="BH1194" s="8"/>
      <c r="BI1194" s="8"/>
      <c r="BJ1194" s="8"/>
      <c r="BK1194" s="8"/>
      <c r="BL1194" s="8"/>
      <c r="BM1194" s="8"/>
      <c r="BN1194" s="8"/>
      <c r="BO1194" s="8"/>
      <c r="BP1194" s="8"/>
      <c r="BQ1194" s="8"/>
      <c r="BR1194" s="8"/>
      <c r="BS1194" s="8"/>
      <c r="BT1194" s="8"/>
      <c r="BU1194" s="8"/>
      <c r="BV1194" s="8"/>
      <c r="BW1194" s="8"/>
      <c r="BX1194" s="8"/>
    </row>
    <row r="1195" spans="5:76"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8"/>
      <c r="AD1195" s="8"/>
      <c r="AE1195" s="8"/>
      <c r="AF1195" s="8"/>
      <c r="AG1195" s="8"/>
      <c r="AH1195" s="8"/>
      <c r="AI1195" s="8"/>
      <c r="AJ1195" s="8"/>
      <c r="AK1195" s="8"/>
      <c r="AL1195" s="8"/>
      <c r="AM1195" s="8"/>
      <c r="AN1195" s="8"/>
      <c r="AO1195" s="8"/>
      <c r="AP1195" s="8"/>
      <c r="AQ1195" s="8"/>
      <c r="AR1195" s="8"/>
      <c r="AS1195" s="8"/>
      <c r="AT1195" s="8"/>
      <c r="AU1195" s="8"/>
      <c r="AV1195" s="8"/>
      <c r="AW1195" s="8"/>
      <c r="AX1195" s="8"/>
      <c r="AY1195" s="8"/>
      <c r="AZ1195" s="8"/>
      <c r="BA1195" s="8"/>
      <c r="BB1195" s="8"/>
      <c r="BC1195" s="8"/>
      <c r="BD1195" s="8"/>
      <c r="BE1195" s="8"/>
      <c r="BF1195" s="8"/>
      <c r="BG1195" s="8"/>
      <c r="BH1195" s="8"/>
      <c r="BI1195" s="8"/>
      <c r="BJ1195" s="8"/>
      <c r="BK1195" s="8"/>
      <c r="BL1195" s="8"/>
      <c r="BM1195" s="8"/>
      <c r="BN1195" s="8"/>
      <c r="BO1195" s="8"/>
      <c r="BP1195" s="8"/>
      <c r="BQ1195" s="8"/>
      <c r="BR1195" s="8"/>
      <c r="BS1195" s="8"/>
      <c r="BT1195" s="8"/>
      <c r="BU1195" s="8"/>
      <c r="BV1195" s="8"/>
      <c r="BW1195" s="8"/>
      <c r="BX1195" s="8"/>
    </row>
    <row r="1196" spans="5:76"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8"/>
      <c r="AD1196" s="8"/>
      <c r="AE1196" s="8"/>
      <c r="AF1196" s="8"/>
      <c r="AG1196" s="8"/>
      <c r="AH1196" s="8"/>
      <c r="AI1196" s="8"/>
      <c r="AJ1196" s="8"/>
      <c r="AK1196" s="8"/>
      <c r="AL1196" s="8"/>
      <c r="AM1196" s="8"/>
      <c r="AN1196" s="8"/>
      <c r="AO1196" s="8"/>
      <c r="AP1196" s="8"/>
      <c r="AQ1196" s="8"/>
      <c r="AR1196" s="8"/>
      <c r="AS1196" s="8"/>
      <c r="AT1196" s="8"/>
      <c r="AU1196" s="8"/>
      <c r="AV1196" s="8"/>
      <c r="AW1196" s="8"/>
      <c r="AX1196" s="8"/>
      <c r="AY1196" s="8"/>
      <c r="AZ1196" s="8"/>
      <c r="BA1196" s="8"/>
      <c r="BB1196" s="8"/>
      <c r="BC1196" s="8"/>
      <c r="BD1196" s="8"/>
      <c r="BE1196" s="8"/>
      <c r="BF1196" s="8"/>
      <c r="BG1196" s="8"/>
      <c r="BH1196" s="8"/>
      <c r="BI1196" s="8"/>
      <c r="BJ1196" s="8"/>
      <c r="BK1196" s="8"/>
      <c r="BL1196" s="8"/>
      <c r="BM1196" s="8"/>
      <c r="BN1196" s="8"/>
      <c r="BO1196" s="8"/>
      <c r="BP1196" s="8"/>
      <c r="BQ1196" s="8"/>
      <c r="BR1196" s="8"/>
      <c r="BS1196" s="8"/>
      <c r="BT1196" s="8"/>
      <c r="BU1196" s="8"/>
      <c r="BV1196" s="8"/>
      <c r="BW1196" s="8"/>
      <c r="BX1196" s="8"/>
    </row>
    <row r="1197" spans="5:76"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8"/>
      <c r="AD1197" s="8"/>
      <c r="AE1197" s="8"/>
      <c r="AF1197" s="8"/>
      <c r="AG1197" s="8"/>
      <c r="AH1197" s="8"/>
      <c r="AI1197" s="8"/>
      <c r="AJ1197" s="8"/>
      <c r="AK1197" s="8"/>
      <c r="AL1197" s="8"/>
      <c r="AM1197" s="8"/>
      <c r="AN1197" s="8"/>
      <c r="AO1197" s="8"/>
      <c r="AP1197" s="8"/>
      <c r="AQ1197" s="8"/>
      <c r="AR1197" s="8"/>
      <c r="AS1197" s="8"/>
      <c r="AT1197" s="8"/>
      <c r="AU1197" s="8"/>
      <c r="AV1197" s="8"/>
      <c r="AW1197" s="8"/>
      <c r="AX1197" s="8"/>
      <c r="AY1197" s="8"/>
      <c r="AZ1197" s="8"/>
      <c r="BA1197" s="8"/>
      <c r="BB1197" s="8"/>
      <c r="BC1197" s="8"/>
      <c r="BD1197" s="8"/>
      <c r="BE1197" s="8"/>
      <c r="BF1197" s="8"/>
      <c r="BG1197" s="8"/>
      <c r="BH1197" s="8"/>
      <c r="BI1197" s="8"/>
      <c r="BJ1197" s="8"/>
      <c r="BK1197" s="8"/>
      <c r="BL1197" s="8"/>
      <c r="BM1197" s="8"/>
      <c r="BN1197" s="8"/>
      <c r="BO1197" s="8"/>
      <c r="BP1197" s="8"/>
      <c r="BQ1197" s="8"/>
      <c r="BR1197" s="8"/>
      <c r="BS1197" s="8"/>
      <c r="BT1197" s="8"/>
      <c r="BU1197" s="8"/>
      <c r="BV1197" s="8"/>
      <c r="BW1197" s="8"/>
      <c r="BX1197" s="8"/>
    </row>
    <row r="1198" spans="5:76"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8"/>
      <c r="AD1198" s="8"/>
      <c r="AE1198" s="8"/>
      <c r="AF1198" s="8"/>
      <c r="AG1198" s="8"/>
      <c r="AH1198" s="8"/>
      <c r="AI1198" s="8"/>
      <c r="AJ1198" s="8"/>
      <c r="AK1198" s="8"/>
      <c r="AL1198" s="8"/>
      <c r="AM1198" s="8"/>
      <c r="AN1198" s="8"/>
      <c r="AO1198" s="8"/>
      <c r="AP1198" s="8"/>
      <c r="AQ1198" s="8"/>
      <c r="AR1198" s="8"/>
      <c r="AS1198" s="8"/>
      <c r="AT1198" s="8"/>
      <c r="AU1198" s="8"/>
      <c r="AV1198" s="8"/>
      <c r="AW1198" s="8"/>
      <c r="AX1198" s="8"/>
      <c r="AY1198" s="8"/>
      <c r="AZ1198" s="8"/>
      <c r="BA1198" s="8"/>
      <c r="BB1198" s="8"/>
      <c r="BC1198" s="8"/>
      <c r="BD1198" s="8"/>
      <c r="BE1198" s="8"/>
      <c r="BF1198" s="8"/>
      <c r="BG1198" s="8"/>
      <c r="BH1198" s="8"/>
      <c r="BI1198" s="8"/>
      <c r="BJ1198" s="8"/>
      <c r="BK1198" s="8"/>
      <c r="BL1198" s="8"/>
      <c r="BM1198" s="8"/>
      <c r="BN1198" s="8"/>
      <c r="BO1198" s="8"/>
      <c r="BP1198" s="8"/>
      <c r="BQ1198" s="8"/>
      <c r="BR1198" s="8"/>
      <c r="BS1198" s="8"/>
      <c r="BT1198" s="8"/>
      <c r="BU1198" s="8"/>
      <c r="BV1198" s="8"/>
      <c r="BW1198" s="8"/>
      <c r="BX1198" s="8"/>
    </row>
    <row r="1199" spans="5:76"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8"/>
      <c r="AD1199" s="8"/>
      <c r="AE1199" s="8"/>
      <c r="AF1199" s="8"/>
      <c r="AG1199" s="8"/>
      <c r="AH1199" s="8"/>
      <c r="AI1199" s="8"/>
      <c r="AJ1199" s="8"/>
      <c r="AK1199" s="8"/>
      <c r="AL1199" s="8"/>
      <c r="AM1199" s="8"/>
      <c r="AN1199" s="8"/>
      <c r="AO1199" s="8"/>
      <c r="AP1199" s="8"/>
      <c r="AQ1199" s="8"/>
      <c r="AR1199" s="8"/>
      <c r="AS1199" s="8"/>
      <c r="AT1199" s="8"/>
      <c r="AU1199" s="8"/>
      <c r="AV1199" s="8"/>
      <c r="AW1199" s="8"/>
      <c r="AX1199" s="8"/>
      <c r="AY1199" s="8"/>
      <c r="AZ1199" s="8"/>
      <c r="BA1199" s="8"/>
      <c r="BB1199" s="8"/>
      <c r="BC1199" s="8"/>
      <c r="BD1199" s="8"/>
      <c r="BE1199" s="8"/>
      <c r="BF1199" s="8"/>
      <c r="BG1199" s="8"/>
      <c r="BH1199" s="8"/>
      <c r="BI1199" s="8"/>
      <c r="BJ1199" s="8"/>
      <c r="BK1199" s="8"/>
      <c r="BL1199" s="8"/>
      <c r="BM1199" s="8"/>
      <c r="BN1199" s="8"/>
      <c r="BO1199" s="8"/>
      <c r="BP1199" s="8"/>
      <c r="BQ1199" s="8"/>
      <c r="BR1199" s="8"/>
      <c r="BS1199" s="8"/>
      <c r="BT1199" s="8"/>
      <c r="BU1199" s="8"/>
      <c r="BV1199" s="8"/>
      <c r="BW1199" s="8"/>
      <c r="BX1199" s="8"/>
    </row>
    <row r="1200" spans="5:76"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8"/>
      <c r="AD1200" s="8"/>
      <c r="AE1200" s="8"/>
      <c r="AF1200" s="8"/>
      <c r="AG1200" s="8"/>
      <c r="AH1200" s="8"/>
      <c r="AI1200" s="8"/>
      <c r="AJ1200" s="8"/>
      <c r="AK1200" s="8"/>
      <c r="AL1200" s="8"/>
      <c r="AM1200" s="8"/>
      <c r="AN1200" s="8"/>
      <c r="AO1200" s="8"/>
      <c r="AP1200" s="8"/>
      <c r="AQ1200" s="8"/>
      <c r="AR1200" s="8"/>
      <c r="AS1200" s="8"/>
      <c r="AT1200" s="8"/>
      <c r="AU1200" s="8"/>
      <c r="AV1200" s="8"/>
      <c r="AW1200" s="8"/>
      <c r="AX1200" s="8"/>
      <c r="AY1200" s="8"/>
      <c r="AZ1200" s="8"/>
      <c r="BA1200" s="8"/>
      <c r="BB1200" s="8"/>
      <c r="BC1200" s="8"/>
      <c r="BD1200" s="8"/>
      <c r="BE1200" s="8"/>
      <c r="BF1200" s="8"/>
      <c r="BG1200" s="8"/>
      <c r="BH1200" s="8"/>
      <c r="BI1200" s="8"/>
      <c r="BJ1200" s="8"/>
      <c r="BK1200" s="8"/>
      <c r="BL1200" s="8"/>
      <c r="BM1200" s="8"/>
      <c r="BN1200" s="8"/>
      <c r="BO1200" s="8"/>
      <c r="BP1200" s="8"/>
      <c r="BQ1200" s="8"/>
      <c r="BR1200" s="8"/>
      <c r="BS1200" s="8"/>
      <c r="BT1200" s="8"/>
      <c r="BU1200" s="8"/>
      <c r="BV1200" s="8"/>
      <c r="BW1200" s="8"/>
      <c r="BX1200" s="8"/>
    </row>
    <row r="1201" spans="5:76"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8"/>
      <c r="AD1201" s="8"/>
      <c r="AE1201" s="8"/>
      <c r="AF1201" s="8"/>
      <c r="AG1201" s="8"/>
      <c r="AH1201" s="8"/>
      <c r="AI1201" s="8"/>
      <c r="AJ1201" s="8"/>
      <c r="AK1201" s="8"/>
      <c r="AL1201" s="8"/>
      <c r="AM1201" s="8"/>
      <c r="AN1201" s="8"/>
      <c r="AO1201" s="8"/>
      <c r="AP1201" s="8"/>
      <c r="AQ1201" s="8"/>
      <c r="AR1201" s="8"/>
      <c r="AS1201" s="8"/>
      <c r="AT1201" s="8"/>
      <c r="AU1201" s="8"/>
      <c r="AV1201" s="8"/>
      <c r="AW1201" s="8"/>
      <c r="AX1201" s="8"/>
      <c r="AY1201" s="8"/>
      <c r="AZ1201" s="8"/>
      <c r="BA1201" s="8"/>
      <c r="BB1201" s="8"/>
      <c r="BC1201" s="8"/>
      <c r="BD1201" s="8"/>
      <c r="BE1201" s="8"/>
      <c r="BF1201" s="8"/>
      <c r="BG1201" s="8"/>
      <c r="BH1201" s="8"/>
      <c r="BI1201" s="8"/>
      <c r="BJ1201" s="8"/>
      <c r="BK1201" s="8"/>
      <c r="BL1201" s="8"/>
      <c r="BM1201" s="8"/>
      <c r="BN1201" s="8"/>
      <c r="BO1201" s="8"/>
      <c r="BP1201" s="8"/>
      <c r="BQ1201" s="8"/>
      <c r="BR1201" s="8"/>
      <c r="BS1201" s="8"/>
      <c r="BT1201" s="8"/>
      <c r="BU1201" s="8"/>
      <c r="BV1201" s="8"/>
      <c r="BW1201" s="8"/>
      <c r="BX1201" s="8"/>
    </row>
    <row r="1202" spans="5:76"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8"/>
      <c r="AD1202" s="8"/>
      <c r="AE1202" s="8"/>
      <c r="AF1202" s="8"/>
      <c r="AG1202" s="8"/>
      <c r="AH1202" s="8"/>
      <c r="AI1202" s="8"/>
      <c r="AJ1202" s="8"/>
      <c r="AK1202" s="8"/>
      <c r="AL1202" s="8"/>
      <c r="AM1202" s="8"/>
      <c r="AN1202" s="8"/>
      <c r="AO1202" s="8"/>
      <c r="AP1202" s="8"/>
      <c r="AQ1202" s="8"/>
      <c r="AR1202" s="8"/>
      <c r="AS1202" s="8"/>
      <c r="AT1202" s="8"/>
      <c r="AU1202" s="8"/>
      <c r="AV1202" s="8"/>
      <c r="AW1202" s="8"/>
      <c r="AX1202" s="8"/>
      <c r="AY1202" s="8"/>
      <c r="AZ1202" s="8"/>
      <c r="BA1202" s="8"/>
      <c r="BB1202" s="8"/>
      <c r="BC1202" s="8"/>
      <c r="BD1202" s="8"/>
      <c r="BE1202" s="8"/>
      <c r="BF1202" s="8"/>
      <c r="BG1202" s="8"/>
      <c r="BH1202" s="8"/>
      <c r="BI1202" s="8"/>
      <c r="BJ1202" s="8"/>
      <c r="BK1202" s="8"/>
      <c r="BL1202" s="8"/>
      <c r="BM1202" s="8"/>
      <c r="BN1202" s="8"/>
      <c r="BO1202" s="8"/>
      <c r="BP1202" s="8"/>
      <c r="BQ1202" s="8"/>
      <c r="BR1202" s="8"/>
      <c r="BS1202" s="8"/>
      <c r="BT1202" s="8"/>
      <c r="BU1202" s="8"/>
      <c r="BV1202" s="8"/>
      <c r="BW1202" s="8"/>
      <c r="BX1202" s="8"/>
    </row>
    <row r="1203" spans="5:76"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8"/>
      <c r="AD1203" s="8"/>
      <c r="AE1203" s="8"/>
      <c r="AF1203" s="8"/>
      <c r="AG1203" s="8"/>
      <c r="AH1203" s="8"/>
      <c r="AI1203" s="8"/>
      <c r="AJ1203" s="8"/>
      <c r="AK1203" s="8"/>
      <c r="AL1203" s="8"/>
      <c r="AM1203" s="8"/>
      <c r="AN1203" s="8"/>
      <c r="AO1203" s="8"/>
      <c r="AP1203" s="8"/>
      <c r="AQ1203" s="8"/>
      <c r="AR1203" s="8"/>
      <c r="AS1203" s="8"/>
      <c r="AT1203" s="8"/>
      <c r="AU1203" s="8"/>
      <c r="AV1203" s="8"/>
      <c r="AW1203" s="8"/>
      <c r="AX1203" s="8"/>
      <c r="AY1203" s="8"/>
      <c r="AZ1203" s="8"/>
      <c r="BA1203" s="8"/>
      <c r="BB1203" s="8"/>
      <c r="BC1203" s="8"/>
      <c r="BD1203" s="8"/>
      <c r="BE1203" s="8"/>
      <c r="BF1203" s="8"/>
      <c r="BG1203" s="8"/>
      <c r="BH1203" s="8"/>
      <c r="BI1203" s="8"/>
      <c r="BJ1203" s="8"/>
      <c r="BK1203" s="8"/>
      <c r="BL1203" s="8"/>
      <c r="BM1203" s="8"/>
      <c r="BN1203" s="8"/>
      <c r="BO1203" s="8"/>
      <c r="BP1203" s="8"/>
      <c r="BQ1203" s="8"/>
      <c r="BR1203" s="8"/>
      <c r="BS1203" s="8"/>
      <c r="BT1203" s="8"/>
      <c r="BU1203" s="8"/>
      <c r="BV1203" s="8"/>
      <c r="BW1203" s="8"/>
      <c r="BX1203" s="8"/>
    </row>
    <row r="1204" spans="5:76"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8"/>
      <c r="AD1204" s="8"/>
      <c r="AE1204" s="8"/>
      <c r="AF1204" s="8"/>
      <c r="AG1204" s="8"/>
      <c r="AH1204" s="8"/>
      <c r="AI1204" s="8"/>
      <c r="AJ1204" s="8"/>
      <c r="AK1204" s="8"/>
      <c r="AL1204" s="8"/>
      <c r="AM1204" s="8"/>
      <c r="AN1204" s="8"/>
      <c r="AO1204" s="8"/>
      <c r="AP1204" s="8"/>
      <c r="AQ1204" s="8"/>
      <c r="AR1204" s="8"/>
      <c r="AS1204" s="8"/>
      <c r="AT1204" s="8"/>
      <c r="AU1204" s="8"/>
      <c r="AV1204" s="8"/>
      <c r="AW1204" s="8"/>
      <c r="AX1204" s="8"/>
      <c r="AY1204" s="8"/>
      <c r="AZ1204" s="8"/>
      <c r="BA1204" s="8"/>
      <c r="BB1204" s="8"/>
      <c r="BC1204" s="8"/>
      <c r="BD1204" s="8"/>
      <c r="BE1204" s="8"/>
      <c r="BF1204" s="8"/>
      <c r="BG1204" s="8"/>
      <c r="BH1204" s="8"/>
      <c r="BI1204" s="8"/>
      <c r="BJ1204" s="8"/>
      <c r="BK1204" s="8"/>
      <c r="BL1204" s="8"/>
      <c r="BM1204" s="8"/>
      <c r="BN1204" s="8"/>
      <c r="BO1204" s="8"/>
      <c r="BP1204" s="8"/>
      <c r="BQ1204" s="8"/>
      <c r="BR1204" s="8"/>
      <c r="BS1204" s="8"/>
      <c r="BT1204" s="8"/>
      <c r="BU1204" s="8"/>
      <c r="BV1204" s="8"/>
      <c r="BW1204" s="8"/>
      <c r="BX1204" s="8"/>
    </row>
    <row r="1205" spans="5:76"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8"/>
      <c r="AD1205" s="8"/>
      <c r="AE1205" s="8"/>
      <c r="AF1205" s="8"/>
      <c r="AG1205" s="8"/>
      <c r="AH1205" s="8"/>
      <c r="AI1205" s="8"/>
      <c r="AJ1205" s="8"/>
      <c r="AK1205" s="8"/>
      <c r="AL1205" s="8"/>
      <c r="AM1205" s="8"/>
      <c r="AN1205" s="8"/>
      <c r="AO1205" s="8"/>
      <c r="AP1205" s="8"/>
      <c r="AQ1205" s="8"/>
      <c r="AR1205" s="8"/>
      <c r="AS1205" s="8"/>
      <c r="AT1205" s="8"/>
      <c r="AU1205" s="8"/>
      <c r="AV1205" s="8"/>
      <c r="AW1205" s="8"/>
      <c r="AX1205" s="8"/>
      <c r="AY1205" s="8"/>
      <c r="AZ1205" s="8"/>
      <c r="BA1205" s="8"/>
      <c r="BB1205" s="8"/>
      <c r="BC1205" s="8"/>
      <c r="BD1205" s="8"/>
      <c r="BE1205" s="8"/>
      <c r="BF1205" s="8"/>
      <c r="BG1205" s="8"/>
      <c r="BH1205" s="8"/>
      <c r="BI1205" s="8"/>
      <c r="BJ1205" s="8"/>
      <c r="BK1205" s="8"/>
      <c r="BL1205" s="8"/>
      <c r="BM1205" s="8"/>
      <c r="BN1205" s="8"/>
      <c r="BO1205" s="8"/>
      <c r="BP1205" s="8"/>
      <c r="BQ1205" s="8"/>
      <c r="BR1205" s="8"/>
      <c r="BS1205" s="8"/>
      <c r="BT1205" s="8"/>
      <c r="BU1205" s="8"/>
      <c r="BV1205" s="8"/>
      <c r="BW1205" s="8"/>
      <c r="BX1205" s="8"/>
    </row>
    <row r="1206" spans="5:76"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8"/>
      <c r="AD1206" s="8"/>
      <c r="AE1206" s="8"/>
      <c r="AF1206" s="8"/>
      <c r="AG1206" s="8"/>
      <c r="AH1206" s="8"/>
      <c r="AI1206" s="8"/>
      <c r="AJ1206" s="8"/>
      <c r="AK1206" s="8"/>
      <c r="AL1206" s="8"/>
      <c r="AM1206" s="8"/>
      <c r="AN1206" s="8"/>
      <c r="AO1206" s="8"/>
      <c r="AP1206" s="8"/>
      <c r="AQ1206" s="8"/>
      <c r="AR1206" s="8"/>
      <c r="AS1206" s="8"/>
      <c r="AT1206" s="8"/>
      <c r="AU1206" s="8"/>
      <c r="AV1206" s="8"/>
      <c r="AW1206" s="8"/>
      <c r="AX1206" s="8"/>
      <c r="AY1206" s="8"/>
      <c r="AZ1206" s="8"/>
      <c r="BA1206" s="8"/>
      <c r="BB1206" s="8"/>
      <c r="BC1206" s="8"/>
      <c r="BD1206" s="8"/>
      <c r="BE1206" s="8"/>
      <c r="BF1206" s="8"/>
      <c r="BG1206" s="8"/>
      <c r="BH1206" s="8"/>
      <c r="BI1206" s="8"/>
      <c r="BJ1206" s="8"/>
      <c r="BK1206" s="8"/>
      <c r="BL1206" s="8"/>
      <c r="BM1206" s="8"/>
      <c r="BN1206" s="8"/>
      <c r="BO1206" s="8"/>
      <c r="BP1206" s="8"/>
      <c r="BQ1206" s="8"/>
      <c r="BR1206" s="8"/>
      <c r="BS1206" s="8"/>
      <c r="BT1206" s="8"/>
      <c r="BU1206" s="8"/>
      <c r="BV1206" s="8"/>
      <c r="BW1206" s="8"/>
      <c r="BX1206" s="8"/>
    </row>
    <row r="1207" spans="5:76"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8"/>
      <c r="AD1207" s="8"/>
      <c r="AE1207" s="8"/>
      <c r="AF1207" s="8"/>
      <c r="AG1207" s="8"/>
      <c r="AH1207" s="8"/>
      <c r="AI1207" s="8"/>
      <c r="AJ1207" s="8"/>
      <c r="AK1207" s="8"/>
      <c r="AL1207" s="8"/>
      <c r="AM1207" s="8"/>
      <c r="AN1207" s="8"/>
      <c r="AO1207" s="8"/>
      <c r="AP1207" s="8"/>
      <c r="AQ1207" s="8"/>
      <c r="AR1207" s="8"/>
      <c r="AS1207" s="8"/>
      <c r="AT1207" s="8"/>
      <c r="AU1207" s="8"/>
      <c r="AV1207" s="8"/>
      <c r="AW1207" s="8"/>
      <c r="AX1207" s="8"/>
      <c r="AY1207" s="8"/>
      <c r="AZ1207" s="8"/>
      <c r="BA1207" s="8"/>
      <c r="BB1207" s="8"/>
      <c r="BC1207" s="8"/>
      <c r="BD1207" s="8"/>
      <c r="BE1207" s="8"/>
      <c r="BF1207" s="8"/>
      <c r="BG1207" s="8"/>
      <c r="BH1207" s="8"/>
      <c r="BI1207" s="8"/>
      <c r="BJ1207" s="8"/>
      <c r="BK1207" s="8"/>
      <c r="BL1207" s="8"/>
      <c r="BM1207" s="8"/>
      <c r="BN1207" s="8"/>
      <c r="BO1207" s="8"/>
      <c r="BP1207" s="8"/>
      <c r="BQ1207" s="8"/>
      <c r="BR1207" s="8"/>
      <c r="BS1207" s="8"/>
      <c r="BT1207" s="8"/>
      <c r="BU1207" s="8"/>
      <c r="BV1207" s="8"/>
      <c r="BW1207" s="8"/>
      <c r="BX1207" s="8"/>
    </row>
    <row r="1208" spans="5:76"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8"/>
      <c r="AD1208" s="8"/>
      <c r="AE1208" s="8"/>
      <c r="AF1208" s="8"/>
      <c r="AG1208" s="8"/>
      <c r="AH1208" s="8"/>
      <c r="AI1208" s="8"/>
      <c r="AJ1208" s="8"/>
      <c r="AK1208" s="8"/>
      <c r="AL1208" s="8"/>
      <c r="AM1208" s="8"/>
      <c r="AN1208" s="8"/>
      <c r="AO1208" s="8"/>
      <c r="AP1208" s="8"/>
      <c r="AQ1208" s="8"/>
      <c r="AR1208" s="8"/>
      <c r="AS1208" s="8"/>
      <c r="AT1208" s="8"/>
      <c r="AU1208" s="8"/>
      <c r="AV1208" s="8"/>
      <c r="AW1208" s="8"/>
      <c r="AX1208" s="8"/>
      <c r="AY1208" s="8"/>
      <c r="AZ1208" s="8"/>
      <c r="BA1208" s="8"/>
      <c r="BB1208" s="8"/>
      <c r="BC1208" s="8"/>
      <c r="BD1208" s="8"/>
      <c r="BE1208" s="8"/>
      <c r="BF1208" s="8"/>
      <c r="BG1208" s="8"/>
      <c r="BH1208" s="8"/>
      <c r="BI1208" s="8"/>
      <c r="BJ1208" s="8"/>
      <c r="BK1208" s="8"/>
      <c r="BL1208" s="8"/>
      <c r="BM1208" s="8"/>
      <c r="BN1208" s="8"/>
      <c r="BO1208" s="8"/>
      <c r="BP1208" s="8"/>
      <c r="BQ1208" s="8"/>
      <c r="BR1208" s="8"/>
      <c r="BS1208" s="8"/>
      <c r="BT1208" s="8"/>
      <c r="BU1208" s="8"/>
      <c r="BV1208" s="8"/>
      <c r="BW1208" s="8"/>
      <c r="BX1208" s="8"/>
    </row>
    <row r="1209" spans="5:76"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8"/>
      <c r="AD1209" s="8"/>
      <c r="AE1209" s="8"/>
      <c r="AF1209" s="8"/>
      <c r="AG1209" s="8"/>
      <c r="AH1209" s="8"/>
      <c r="AI1209" s="8"/>
      <c r="AJ1209" s="8"/>
      <c r="AK1209" s="8"/>
      <c r="AL1209" s="8"/>
      <c r="AM1209" s="8"/>
      <c r="AN1209" s="8"/>
      <c r="AO1209" s="8"/>
      <c r="AP1209" s="8"/>
      <c r="AQ1209" s="8"/>
      <c r="AR1209" s="8"/>
      <c r="AS1209" s="8"/>
      <c r="AT1209" s="8"/>
      <c r="AU1209" s="8"/>
      <c r="AV1209" s="8"/>
      <c r="AW1209" s="8"/>
      <c r="AX1209" s="8"/>
      <c r="AY1209" s="8"/>
      <c r="AZ1209" s="8"/>
      <c r="BA1209" s="8"/>
      <c r="BB1209" s="8"/>
      <c r="BC1209" s="8"/>
      <c r="BD1209" s="8"/>
      <c r="BE1209" s="8"/>
      <c r="BF1209" s="8"/>
      <c r="BG1209" s="8"/>
      <c r="BH1209" s="8"/>
      <c r="BI1209" s="8"/>
      <c r="BJ1209" s="8"/>
      <c r="BK1209" s="8"/>
      <c r="BL1209" s="8"/>
      <c r="BM1209" s="8"/>
      <c r="BN1209" s="8"/>
      <c r="BO1209" s="8"/>
      <c r="BP1209" s="8"/>
      <c r="BQ1209" s="8"/>
      <c r="BR1209" s="8"/>
      <c r="BS1209" s="8"/>
      <c r="BT1209" s="8"/>
      <c r="BU1209" s="8"/>
      <c r="BV1209" s="8"/>
      <c r="BW1209" s="8"/>
      <c r="BX1209" s="8"/>
    </row>
    <row r="1210" spans="5:76"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8"/>
      <c r="AD1210" s="8"/>
      <c r="AE1210" s="8"/>
      <c r="AF1210" s="8"/>
      <c r="AG1210" s="8"/>
      <c r="AH1210" s="8"/>
      <c r="AI1210" s="8"/>
      <c r="AJ1210" s="8"/>
      <c r="AK1210" s="8"/>
      <c r="AL1210" s="8"/>
      <c r="AM1210" s="8"/>
      <c r="AN1210" s="8"/>
      <c r="AO1210" s="8"/>
      <c r="AP1210" s="8"/>
      <c r="AQ1210" s="8"/>
      <c r="AR1210" s="8"/>
      <c r="AS1210" s="8"/>
      <c r="AT1210" s="8"/>
      <c r="AU1210" s="8"/>
      <c r="AV1210" s="8"/>
      <c r="AW1210" s="8"/>
      <c r="AX1210" s="8"/>
      <c r="AY1210" s="8"/>
      <c r="AZ1210" s="8"/>
      <c r="BA1210" s="8"/>
      <c r="BB1210" s="8"/>
      <c r="BC1210" s="8"/>
      <c r="BD1210" s="8"/>
      <c r="BE1210" s="8"/>
      <c r="BF1210" s="8"/>
      <c r="BG1210" s="8"/>
      <c r="BH1210" s="8"/>
      <c r="BI1210" s="8"/>
      <c r="BJ1210" s="8"/>
      <c r="BK1210" s="8"/>
      <c r="BL1210" s="8"/>
      <c r="BM1210" s="8"/>
      <c r="BN1210" s="8"/>
      <c r="BO1210" s="8"/>
      <c r="BP1210" s="8"/>
      <c r="BQ1210" s="8"/>
      <c r="BR1210" s="8"/>
      <c r="BS1210" s="8"/>
      <c r="BT1210" s="8"/>
      <c r="BU1210" s="8"/>
      <c r="BV1210" s="8"/>
      <c r="BW1210" s="8"/>
      <c r="BX1210" s="8"/>
    </row>
    <row r="1211" spans="5:76"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8"/>
      <c r="AD1211" s="8"/>
      <c r="AE1211" s="8"/>
      <c r="AF1211" s="8"/>
      <c r="AG1211" s="8"/>
      <c r="AH1211" s="8"/>
      <c r="AI1211" s="8"/>
      <c r="AJ1211" s="8"/>
      <c r="AK1211" s="8"/>
      <c r="AL1211" s="8"/>
      <c r="AM1211" s="8"/>
      <c r="AN1211" s="8"/>
      <c r="AO1211" s="8"/>
      <c r="AP1211" s="8"/>
      <c r="AQ1211" s="8"/>
      <c r="AR1211" s="8"/>
      <c r="AS1211" s="8"/>
      <c r="AT1211" s="8"/>
      <c r="AU1211" s="8"/>
      <c r="AV1211" s="8"/>
      <c r="AW1211" s="8"/>
      <c r="AX1211" s="8"/>
      <c r="AY1211" s="8"/>
      <c r="AZ1211" s="8"/>
      <c r="BA1211" s="8"/>
      <c r="BB1211" s="8"/>
      <c r="BC1211" s="8"/>
      <c r="BD1211" s="8"/>
      <c r="BE1211" s="8"/>
      <c r="BF1211" s="8"/>
      <c r="BG1211" s="8"/>
      <c r="BH1211" s="8"/>
      <c r="BI1211" s="8"/>
      <c r="BJ1211" s="8"/>
      <c r="BK1211" s="8"/>
      <c r="BL1211" s="8"/>
      <c r="BM1211" s="8"/>
      <c r="BN1211" s="8"/>
      <c r="BO1211" s="8"/>
      <c r="BP1211" s="8"/>
      <c r="BQ1211" s="8"/>
      <c r="BR1211" s="8"/>
      <c r="BS1211" s="8"/>
      <c r="BT1211" s="8"/>
      <c r="BU1211" s="8"/>
      <c r="BV1211" s="8"/>
      <c r="BW1211" s="8"/>
      <c r="BX1211" s="8"/>
    </row>
    <row r="1212" spans="5:76"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8"/>
      <c r="AD1212" s="8"/>
      <c r="AE1212" s="8"/>
      <c r="AF1212" s="8"/>
      <c r="AG1212" s="8"/>
      <c r="AH1212" s="8"/>
      <c r="AI1212" s="8"/>
      <c r="AJ1212" s="8"/>
      <c r="AK1212" s="8"/>
      <c r="AL1212" s="8"/>
      <c r="AM1212" s="8"/>
      <c r="AN1212" s="8"/>
      <c r="AO1212" s="8"/>
      <c r="AP1212" s="8"/>
      <c r="AQ1212" s="8"/>
      <c r="AR1212" s="8"/>
      <c r="AS1212" s="8"/>
      <c r="AT1212" s="8"/>
      <c r="AU1212" s="8"/>
      <c r="AV1212" s="8"/>
      <c r="AW1212" s="8"/>
      <c r="AX1212" s="8"/>
      <c r="AY1212" s="8"/>
      <c r="AZ1212" s="8"/>
      <c r="BA1212" s="8"/>
      <c r="BB1212" s="8"/>
      <c r="BC1212" s="8"/>
      <c r="BD1212" s="8"/>
      <c r="BE1212" s="8"/>
      <c r="BF1212" s="8"/>
      <c r="BG1212" s="8"/>
      <c r="BH1212" s="8"/>
      <c r="BI1212" s="8"/>
      <c r="BJ1212" s="8"/>
      <c r="BK1212" s="8"/>
      <c r="BL1212" s="8"/>
      <c r="BM1212" s="8"/>
      <c r="BN1212" s="8"/>
      <c r="BO1212" s="8"/>
      <c r="BP1212" s="8"/>
      <c r="BQ1212" s="8"/>
      <c r="BR1212" s="8"/>
      <c r="BS1212" s="8"/>
      <c r="BT1212" s="8"/>
      <c r="BU1212" s="8"/>
      <c r="BV1212" s="8"/>
      <c r="BW1212" s="8"/>
      <c r="BX1212" s="8"/>
    </row>
    <row r="1213" spans="5:76"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8"/>
      <c r="AD1213" s="8"/>
      <c r="AE1213" s="8"/>
      <c r="AF1213" s="8"/>
      <c r="AG1213" s="8"/>
      <c r="AH1213" s="8"/>
      <c r="AI1213" s="8"/>
      <c r="AJ1213" s="8"/>
      <c r="AK1213" s="8"/>
      <c r="AL1213" s="8"/>
      <c r="AM1213" s="8"/>
      <c r="AN1213" s="8"/>
      <c r="AO1213" s="8"/>
      <c r="AP1213" s="8"/>
      <c r="AQ1213" s="8"/>
      <c r="AR1213" s="8"/>
      <c r="AS1213" s="8"/>
      <c r="AT1213" s="8"/>
      <c r="AU1213" s="8"/>
      <c r="AV1213" s="8"/>
      <c r="AW1213" s="8"/>
      <c r="AX1213" s="8"/>
      <c r="AY1213" s="8"/>
      <c r="AZ1213" s="8"/>
      <c r="BA1213" s="8"/>
      <c r="BB1213" s="8"/>
      <c r="BC1213" s="8"/>
      <c r="BD1213" s="8"/>
      <c r="BE1213" s="8"/>
      <c r="BF1213" s="8"/>
      <c r="BG1213" s="8"/>
      <c r="BH1213" s="8"/>
      <c r="BI1213" s="8"/>
      <c r="BJ1213" s="8"/>
      <c r="BK1213" s="8"/>
      <c r="BL1213" s="8"/>
      <c r="BM1213" s="8"/>
      <c r="BN1213" s="8"/>
      <c r="BO1213" s="8"/>
      <c r="BP1213" s="8"/>
      <c r="BQ1213" s="8"/>
      <c r="BR1213" s="8"/>
      <c r="BS1213" s="8"/>
      <c r="BT1213" s="8"/>
      <c r="BU1213" s="8"/>
      <c r="BV1213" s="8"/>
      <c r="BW1213" s="8"/>
      <c r="BX1213" s="8"/>
    </row>
    <row r="1214" spans="5:76"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8"/>
      <c r="AD1214" s="8"/>
      <c r="AE1214" s="8"/>
      <c r="AF1214" s="8"/>
      <c r="AG1214" s="8"/>
      <c r="AH1214" s="8"/>
      <c r="AI1214" s="8"/>
      <c r="AJ1214" s="8"/>
      <c r="AK1214" s="8"/>
      <c r="AL1214" s="8"/>
      <c r="AM1214" s="8"/>
      <c r="AN1214" s="8"/>
      <c r="AO1214" s="8"/>
      <c r="AP1214" s="8"/>
      <c r="AQ1214" s="8"/>
      <c r="AR1214" s="8"/>
      <c r="AS1214" s="8"/>
      <c r="AT1214" s="8"/>
      <c r="AU1214" s="8"/>
      <c r="AV1214" s="8"/>
      <c r="AW1214" s="8"/>
      <c r="AX1214" s="8"/>
      <c r="AY1214" s="8"/>
      <c r="AZ1214" s="8"/>
      <c r="BA1214" s="8"/>
      <c r="BB1214" s="8"/>
      <c r="BC1214" s="8"/>
      <c r="BD1214" s="8"/>
      <c r="BE1214" s="8"/>
      <c r="BF1214" s="8"/>
      <c r="BG1214" s="8"/>
      <c r="BH1214" s="8"/>
      <c r="BI1214" s="8"/>
      <c r="BJ1214" s="8"/>
      <c r="BK1214" s="8"/>
      <c r="BL1214" s="8"/>
      <c r="BM1214" s="8"/>
      <c r="BN1214" s="8"/>
      <c r="BO1214" s="8"/>
      <c r="BP1214" s="8"/>
      <c r="BQ1214" s="8"/>
      <c r="BR1214" s="8"/>
      <c r="BS1214" s="8"/>
      <c r="BT1214" s="8"/>
      <c r="BU1214" s="8"/>
      <c r="BV1214" s="8"/>
      <c r="BW1214" s="8"/>
      <c r="BX1214" s="8"/>
    </row>
    <row r="1215" spans="5:76"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8"/>
      <c r="AD1215" s="8"/>
      <c r="AE1215" s="8"/>
      <c r="AF1215" s="8"/>
      <c r="AG1215" s="8"/>
      <c r="AH1215" s="8"/>
      <c r="AI1215" s="8"/>
      <c r="AJ1215" s="8"/>
      <c r="AK1215" s="8"/>
      <c r="AL1215" s="8"/>
      <c r="AM1215" s="8"/>
      <c r="AN1215" s="8"/>
      <c r="AO1215" s="8"/>
      <c r="AP1215" s="8"/>
      <c r="AQ1215" s="8"/>
      <c r="AR1215" s="8"/>
      <c r="AS1215" s="8"/>
      <c r="AT1215" s="8"/>
      <c r="AU1215" s="8"/>
      <c r="AV1215" s="8"/>
      <c r="AW1215" s="8"/>
      <c r="AX1215" s="8"/>
      <c r="AY1215" s="8"/>
      <c r="AZ1215" s="8"/>
      <c r="BA1215" s="8"/>
      <c r="BB1215" s="8"/>
      <c r="BC1215" s="8"/>
      <c r="BD1215" s="8"/>
      <c r="BE1215" s="8"/>
      <c r="BF1215" s="8"/>
      <c r="BG1215" s="8"/>
      <c r="BH1215" s="8"/>
      <c r="BI1215" s="8"/>
      <c r="BJ1215" s="8"/>
      <c r="BK1215" s="8"/>
      <c r="BL1215" s="8"/>
      <c r="BM1215" s="8"/>
      <c r="BN1215" s="8"/>
      <c r="BO1215" s="8"/>
      <c r="BP1215" s="8"/>
      <c r="BQ1215" s="8"/>
      <c r="BR1215" s="8"/>
      <c r="BS1215" s="8"/>
      <c r="BT1215" s="8"/>
      <c r="BU1215" s="8"/>
      <c r="BV1215" s="8"/>
      <c r="BW1215" s="8"/>
      <c r="BX1215" s="8"/>
    </row>
    <row r="1216" spans="5:76"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8"/>
      <c r="AD1216" s="8"/>
      <c r="AE1216" s="8"/>
      <c r="AF1216" s="8"/>
      <c r="AG1216" s="8"/>
      <c r="AH1216" s="8"/>
      <c r="AI1216" s="8"/>
      <c r="AJ1216" s="8"/>
      <c r="AK1216" s="8"/>
      <c r="AL1216" s="8"/>
      <c r="AM1216" s="8"/>
      <c r="AN1216" s="8"/>
      <c r="AO1216" s="8"/>
      <c r="AP1216" s="8"/>
      <c r="AQ1216" s="8"/>
      <c r="AR1216" s="8"/>
      <c r="AS1216" s="8"/>
      <c r="AT1216" s="8"/>
      <c r="AU1216" s="8"/>
      <c r="AV1216" s="8"/>
      <c r="AW1216" s="8"/>
      <c r="AX1216" s="8"/>
      <c r="AY1216" s="8"/>
      <c r="AZ1216" s="8"/>
      <c r="BA1216" s="8"/>
      <c r="BB1216" s="8"/>
      <c r="BC1216" s="8"/>
      <c r="BD1216" s="8"/>
      <c r="BE1216" s="8"/>
      <c r="BF1216" s="8"/>
      <c r="BG1216" s="8"/>
      <c r="BH1216" s="8"/>
      <c r="BI1216" s="8"/>
      <c r="BJ1216" s="8"/>
      <c r="BK1216" s="8"/>
      <c r="BL1216" s="8"/>
      <c r="BM1216" s="8"/>
      <c r="BN1216" s="8"/>
      <c r="BO1216" s="8"/>
      <c r="BP1216" s="8"/>
      <c r="BQ1216" s="8"/>
      <c r="BR1216" s="8"/>
      <c r="BS1216" s="8"/>
      <c r="BT1216" s="8"/>
      <c r="BU1216" s="8"/>
      <c r="BV1216" s="8"/>
      <c r="BW1216" s="8"/>
      <c r="BX1216" s="8"/>
    </row>
    <row r="1217" spans="5:76"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8"/>
      <c r="AD1217" s="8"/>
      <c r="AE1217" s="8"/>
      <c r="AF1217" s="8"/>
      <c r="AG1217" s="8"/>
      <c r="AH1217" s="8"/>
      <c r="AI1217" s="8"/>
      <c r="AJ1217" s="8"/>
      <c r="AK1217" s="8"/>
      <c r="AL1217" s="8"/>
      <c r="AM1217" s="8"/>
      <c r="AN1217" s="8"/>
      <c r="AO1217" s="8"/>
      <c r="AP1217" s="8"/>
      <c r="AQ1217" s="8"/>
      <c r="AR1217" s="8"/>
      <c r="AS1217" s="8"/>
      <c r="AT1217" s="8"/>
      <c r="AU1217" s="8"/>
      <c r="AV1217" s="8"/>
      <c r="AW1217" s="8"/>
      <c r="AX1217" s="8"/>
      <c r="AY1217" s="8"/>
      <c r="AZ1217" s="8"/>
      <c r="BA1217" s="8"/>
      <c r="BB1217" s="8"/>
      <c r="BC1217" s="8"/>
      <c r="BD1217" s="8"/>
      <c r="BE1217" s="8"/>
      <c r="BF1217" s="8"/>
      <c r="BG1217" s="8"/>
      <c r="BH1217" s="8"/>
      <c r="BI1217" s="8"/>
      <c r="BJ1217" s="8"/>
      <c r="BK1217" s="8"/>
      <c r="BL1217" s="8"/>
      <c r="BM1217" s="8"/>
      <c r="BN1217" s="8"/>
      <c r="BO1217" s="8"/>
      <c r="BP1217" s="8"/>
      <c r="BQ1217" s="8"/>
      <c r="BR1217" s="8"/>
      <c r="BS1217" s="8"/>
      <c r="BT1217" s="8"/>
      <c r="BU1217" s="8"/>
      <c r="BV1217" s="8"/>
      <c r="BW1217" s="8"/>
      <c r="BX1217" s="8"/>
    </row>
    <row r="1218" spans="5:76"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8"/>
      <c r="AD1218" s="8"/>
      <c r="AE1218" s="8"/>
      <c r="AF1218" s="8"/>
      <c r="AG1218" s="8"/>
      <c r="AH1218" s="8"/>
      <c r="AI1218" s="8"/>
      <c r="AJ1218" s="8"/>
      <c r="AK1218" s="8"/>
      <c r="AL1218" s="8"/>
      <c r="AM1218" s="8"/>
      <c r="AN1218" s="8"/>
      <c r="AO1218" s="8"/>
      <c r="AP1218" s="8"/>
      <c r="AQ1218" s="8"/>
      <c r="AR1218" s="8"/>
      <c r="AS1218" s="8"/>
      <c r="AT1218" s="8"/>
      <c r="AU1218" s="8"/>
      <c r="AV1218" s="8"/>
      <c r="AW1218" s="8"/>
      <c r="AX1218" s="8"/>
      <c r="AY1218" s="8"/>
      <c r="AZ1218" s="8"/>
      <c r="BA1218" s="8"/>
      <c r="BB1218" s="8"/>
      <c r="BC1218" s="8"/>
      <c r="BD1218" s="8"/>
      <c r="BE1218" s="8"/>
      <c r="BF1218" s="8"/>
      <c r="BG1218" s="8"/>
      <c r="BH1218" s="8"/>
      <c r="BI1218" s="8"/>
      <c r="BJ1218" s="8"/>
      <c r="BK1218" s="8"/>
      <c r="BL1218" s="8"/>
      <c r="BM1218" s="8"/>
      <c r="BN1218" s="8"/>
      <c r="BO1218" s="8"/>
      <c r="BP1218" s="8"/>
      <c r="BQ1218" s="8"/>
      <c r="BR1218" s="8"/>
      <c r="BS1218" s="8"/>
      <c r="BT1218" s="8"/>
      <c r="BU1218" s="8"/>
      <c r="BV1218" s="8"/>
      <c r="BW1218" s="8"/>
      <c r="BX1218" s="8"/>
    </row>
    <row r="1219" spans="5:76"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8"/>
      <c r="AD1219" s="8"/>
      <c r="AE1219" s="8"/>
      <c r="AF1219" s="8"/>
      <c r="AG1219" s="8"/>
      <c r="AH1219" s="8"/>
      <c r="AI1219" s="8"/>
      <c r="AJ1219" s="8"/>
      <c r="AK1219" s="8"/>
      <c r="AL1219" s="8"/>
      <c r="AM1219" s="8"/>
      <c r="AN1219" s="8"/>
      <c r="AO1219" s="8"/>
      <c r="AP1219" s="8"/>
      <c r="AQ1219" s="8"/>
      <c r="AR1219" s="8"/>
      <c r="AS1219" s="8"/>
      <c r="AT1219" s="8"/>
      <c r="AU1219" s="8"/>
      <c r="AV1219" s="8"/>
      <c r="AW1219" s="8"/>
      <c r="AX1219" s="8"/>
      <c r="AY1219" s="8"/>
      <c r="AZ1219" s="8"/>
      <c r="BA1219" s="8"/>
      <c r="BB1219" s="8"/>
      <c r="BC1219" s="8"/>
      <c r="BD1219" s="8"/>
      <c r="BE1219" s="8"/>
      <c r="BF1219" s="8"/>
      <c r="BG1219" s="8"/>
      <c r="BH1219" s="8"/>
      <c r="BI1219" s="8"/>
      <c r="BJ1219" s="8"/>
      <c r="BK1219" s="8"/>
      <c r="BL1219" s="8"/>
      <c r="BM1219" s="8"/>
      <c r="BN1219" s="8"/>
      <c r="BO1219" s="8"/>
      <c r="BP1219" s="8"/>
      <c r="BQ1219" s="8"/>
      <c r="BR1219" s="8"/>
      <c r="BS1219" s="8"/>
      <c r="BT1219" s="8"/>
      <c r="BU1219" s="8"/>
      <c r="BV1219" s="8"/>
      <c r="BW1219" s="8"/>
      <c r="BX1219" s="8"/>
    </row>
    <row r="1220" spans="5:76"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8"/>
      <c r="AD1220" s="8"/>
      <c r="AE1220" s="8"/>
      <c r="AF1220" s="8"/>
      <c r="AG1220" s="8"/>
      <c r="AH1220" s="8"/>
      <c r="AI1220" s="8"/>
      <c r="AJ1220" s="8"/>
      <c r="AK1220" s="8"/>
      <c r="AL1220" s="8"/>
      <c r="AM1220" s="8"/>
      <c r="AN1220" s="8"/>
      <c r="AO1220" s="8"/>
      <c r="AP1220" s="8"/>
      <c r="AQ1220" s="8"/>
      <c r="AR1220" s="8"/>
      <c r="AS1220" s="8"/>
      <c r="AT1220" s="8"/>
      <c r="AU1220" s="8"/>
      <c r="AV1220" s="8"/>
      <c r="AW1220" s="8"/>
      <c r="AX1220" s="8"/>
      <c r="AY1220" s="8"/>
      <c r="AZ1220" s="8"/>
      <c r="BA1220" s="8"/>
      <c r="BB1220" s="8"/>
      <c r="BC1220" s="8"/>
      <c r="BD1220" s="8"/>
      <c r="BE1220" s="8"/>
      <c r="BF1220" s="8"/>
      <c r="BG1220" s="8"/>
      <c r="BH1220" s="8"/>
      <c r="BI1220" s="8"/>
      <c r="BJ1220" s="8"/>
      <c r="BK1220" s="8"/>
      <c r="BL1220" s="8"/>
      <c r="BM1220" s="8"/>
      <c r="BN1220" s="8"/>
      <c r="BO1220" s="8"/>
      <c r="BP1220" s="8"/>
      <c r="BQ1220" s="8"/>
      <c r="BR1220" s="8"/>
      <c r="BS1220" s="8"/>
      <c r="BT1220" s="8"/>
      <c r="BU1220" s="8"/>
      <c r="BV1220" s="8"/>
      <c r="BW1220" s="8"/>
      <c r="BX1220" s="8"/>
    </row>
    <row r="1221" spans="5:76"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8"/>
      <c r="AD1221" s="8"/>
      <c r="AE1221" s="8"/>
      <c r="AF1221" s="8"/>
      <c r="AG1221" s="8"/>
      <c r="AH1221" s="8"/>
      <c r="AI1221" s="8"/>
      <c r="AJ1221" s="8"/>
      <c r="AK1221" s="8"/>
      <c r="AL1221" s="8"/>
      <c r="AM1221" s="8"/>
      <c r="AN1221" s="8"/>
      <c r="AO1221" s="8"/>
      <c r="AP1221" s="8"/>
      <c r="AQ1221" s="8"/>
      <c r="AR1221" s="8"/>
      <c r="AS1221" s="8"/>
      <c r="AT1221" s="8"/>
      <c r="AU1221" s="8"/>
      <c r="AV1221" s="8"/>
      <c r="AW1221" s="8"/>
      <c r="AX1221" s="8"/>
      <c r="AY1221" s="8"/>
      <c r="AZ1221" s="8"/>
      <c r="BA1221" s="8"/>
      <c r="BB1221" s="8"/>
      <c r="BC1221" s="8"/>
      <c r="BD1221" s="8"/>
      <c r="BE1221" s="8"/>
      <c r="BF1221" s="8"/>
      <c r="BG1221" s="8"/>
      <c r="BH1221" s="8"/>
      <c r="BI1221" s="8"/>
      <c r="BJ1221" s="8"/>
      <c r="BK1221" s="8"/>
      <c r="BL1221" s="8"/>
      <c r="BM1221" s="8"/>
      <c r="BN1221" s="8"/>
      <c r="BO1221" s="8"/>
      <c r="BP1221" s="8"/>
      <c r="BQ1221" s="8"/>
      <c r="BR1221" s="8"/>
      <c r="BS1221" s="8"/>
      <c r="BT1221" s="8"/>
      <c r="BU1221" s="8"/>
      <c r="BV1221" s="8"/>
      <c r="BW1221" s="8"/>
      <c r="BX1221" s="8"/>
    </row>
    <row r="1222" spans="5:76"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8"/>
      <c r="AD1222" s="8"/>
      <c r="AE1222" s="8"/>
      <c r="AF1222" s="8"/>
      <c r="AG1222" s="8"/>
      <c r="AH1222" s="8"/>
      <c r="AI1222" s="8"/>
      <c r="AJ1222" s="8"/>
      <c r="AK1222" s="8"/>
      <c r="AL1222" s="8"/>
      <c r="AM1222" s="8"/>
      <c r="AN1222" s="8"/>
      <c r="AO1222" s="8"/>
      <c r="AP1222" s="8"/>
      <c r="AQ1222" s="8"/>
      <c r="AR1222" s="8"/>
      <c r="AS1222" s="8"/>
      <c r="AT1222" s="8"/>
      <c r="AU1222" s="8"/>
      <c r="AV1222" s="8"/>
      <c r="AW1222" s="8"/>
      <c r="AX1222" s="8"/>
      <c r="AY1222" s="8"/>
      <c r="AZ1222" s="8"/>
      <c r="BA1222" s="8"/>
      <c r="BB1222" s="8"/>
      <c r="BC1222" s="8"/>
      <c r="BD1222" s="8"/>
      <c r="BE1222" s="8"/>
      <c r="BF1222" s="8"/>
      <c r="BG1222" s="8"/>
      <c r="BH1222" s="8"/>
      <c r="BI1222" s="8"/>
      <c r="BJ1222" s="8"/>
      <c r="BK1222" s="8"/>
      <c r="BL1222" s="8"/>
      <c r="BM1222" s="8"/>
      <c r="BN1222" s="8"/>
      <c r="BO1222" s="8"/>
      <c r="BP1222" s="8"/>
      <c r="BQ1222" s="8"/>
      <c r="BR1222" s="8"/>
      <c r="BS1222" s="8"/>
      <c r="BT1222" s="8"/>
      <c r="BU1222" s="8"/>
      <c r="BV1222" s="8"/>
      <c r="BW1222" s="8"/>
      <c r="BX1222" s="8"/>
    </row>
    <row r="1223" spans="5:76"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8"/>
      <c r="AD1223" s="8"/>
      <c r="AE1223" s="8"/>
      <c r="AF1223" s="8"/>
      <c r="AG1223" s="8"/>
      <c r="AH1223" s="8"/>
      <c r="AI1223" s="8"/>
      <c r="AJ1223" s="8"/>
      <c r="AK1223" s="8"/>
      <c r="AL1223" s="8"/>
      <c r="AM1223" s="8"/>
      <c r="AN1223" s="8"/>
      <c r="AO1223" s="8"/>
      <c r="AP1223" s="8"/>
      <c r="AQ1223" s="8"/>
      <c r="AR1223" s="8"/>
      <c r="AS1223" s="8"/>
      <c r="AT1223" s="8"/>
      <c r="AU1223" s="8"/>
      <c r="AV1223" s="8"/>
      <c r="AW1223" s="8"/>
      <c r="AX1223" s="8"/>
      <c r="AY1223" s="8"/>
      <c r="AZ1223" s="8"/>
      <c r="BA1223" s="8"/>
      <c r="BB1223" s="8"/>
      <c r="BC1223" s="8"/>
      <c r="BD1223" s="8"/>
      <c r="BE1223" s="8"/>
      <c r="BF1223" s="8"/>
      <c r="BG1223" s="8"/>
      <c r="BH1223" s="8"/>
      <c r="BI1223" s="8"/>
      <c r="BJ1223" s="8"/>
      <c r="BK1223" s="8"/>
      <c r="BL1223" s="8"/>
      <c r="BM1223" s="8"/>
      <c r="BN1223" s="8"/>
      <c r="BO1223" s="8"/>
      <c r="BP1223" s="8"/>
      <c r="BQ1223" s="8"/>
      <c r="BR1223" s="8"/>
      <c r="BS1223" s="8"/>
      <c r="BT1223" s="8"/>
      <c r="BU1223" s="8"/>
      <c r="BV1223" s="8"/>
      <c r="BW1223" s="8"/>
      <c r="BX1223" s="8"/>
    </row>
    <row r="1224" spans="5:76"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8"/>
      <c r="AD1224" s="8"/>
      <c r="AE1224" s="8"/>
      <c r="AF1224" s="8"/>
      <c r="AG1224" s="8"/>
      <c r="AH1224" s="8"/>
      <c r="AI1224" s="8"/>
      <c r="AJ1224" s="8"/>
      <c r="AK1224" s="8"/>
      <c r="AL1224" s="8"/>
      <c r="AM1224" s="8"/>
      <c r="AN1224" s="8"/>
      <c r="AO1224" s="8"/>
      <c r="AP1224" s="8"/>
      <c r="AQ1224" s="8"/>
      <c r="AR1224" s="8"/>
      <c r="AS1224" s="8"/>
      <c r="AT1224" s="8"/>
      <c r="AU1224" s="8"/>
      <c r="AV1224" s="8"/>
      <c r="AW1224" s="8"/>
      <c r="AX1224" s="8"/>
      <c r="AY1224" s="8"/>
      <c r="AZ1224" s="8"/>
      <c r="BA1224" s="8"/>
      <c r="BB1224" s="8"/>
      <c r="BC1224" s="8"/>
      <c r="BD1224" s="8"/>
      <c r="BE1224" s="8"/>
      <c r="BF1224" s="8"/>
      <c r="BG1224" s="8"/>
      <c r="BH1224" s="8"/>
      <c r="BI1224" s="8"/>
      <c r="BJ1224" s="8"/>
      <c r="BK1224" s="8"/>
      <c r="BL1224" s="8"/>
      <c r="BM1224" s="8"/>
      <c r="BN1224" s="8"/>
      <c r="BO1224" s="8"/>
      <c r="BP1224" s="8"/>
      <c r="BQ1224" s="8"/>
      <c r="BR1224" s="8"/>
      <c r="BS1224" s="8"/>
      <c r="BT1224" s="8"/>
      <c r="BU1224" s="8"/>
      <c r="BV1224" s="8"/>
      <c r="BW1224" s="8"/>
      <c r="BX1224" s="8"/>
    </row>
    <row r="1225" spans="5:76"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8"/>
      <c r="AD1225" s="8"/>
      <c r="AE1225" s="8"/>
      <c r="AF1225" s="8"/>
      <c r="AG1225" s="8"/>
      <c r="AH1225" s="8"/>
      <c r="AI1225" s="8"/>
      <c r="AJ1225" s="8"/>
      <c r="AK1225" s="8"/>
      <c r="AL1225" s="8"/>
      <c r="AM1225" s="8"/>
      <c r="AN1225" s="8"/>
      <c r="AO1225" s="8"/>
      <c r="AP1225" s="8"/>
      <c r="AQ1225" s="8"/>
      <c r="AR1225" s="8"/>
      <c r="AS1225" s="8"/>
      <c r="AT1225" s="8"/>
      <c r="AU1225" s="8"/>
      <c r="AV1225" s="8"/>
      <c r="AW1225" s="8"/>
      <c r="AX1225" s="8"/>
      <c r="AY1225" s="8"/>
      <c r="AZ1225" s="8"/>
      <c r="BA1225" s="8"/>
      <c r="BB1225" s="8"/>
      <c r="BC1225" s="8"/>
      <c r="BD1225" s="8"/>
      <c r="BE1225" s="8"/>
      <c r="BF1225" s="8"/>
      <c r="BG1225" s="8"/>
      <c r="BH1225" s="8"/>
      <c r="BI1225" s="8"/>
      <c r="BJ1225" s="8"/>
      <c r="BK1225" s="8"/>
      <c r="BL1225" s="8"/>
      <c r="BM1225" s="8"/>
      <c r="BN1225" s="8"/>
      <c r="BO1225" s="8"/>
      <c r="BP1225" s="8"/>
      <c r="BQ1225" s="8"/>
      <c r="BR1225" s="8"/>
      <c r="BS1225" s="8"/>
      <c r="BT1225" s="8"/>
      <c r="BU1225" s="8"/>
      <c r="BV1225" s="8"/>
      <c r="BW1225" s="8"/>
      <c r="BX1225" s="8"/>
    </row>
    <row r="1226" spans="5:76"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8"/>
      <c r="AD1226" s="8"/>
      <c r="AE1226" s="8"/>
      <c r="AF1226" s="8"/>
      <c r="AG1226" s="8"/>
      <c r="AH1226" s="8"/>
      <c r="AI1226" s="8"/>
      <c r="AJ1226" s="8"/>
      <c r="AK1226" s="8"/>
      <c r="AL1226" s="8"/>
      <c r="AM1226" s="8"/>
      <c r="AN1226" s="8"/>
      <c r="AO1226" s="8"/>
      <c r="AP1226" s="8"/>
      <c r="AQ1226" s="8"/>
      <c r="AR1226" s="8"/>
      <c r="AS1226" s="8"/>
      <c r="AT1226" s="8"/>
      <c r="AU1226" s="8"/>
      <c r="AV1226" s="8"/>
      <c r="AW1226" s="8"/>
      <c r="AX1226" s="8"/>
      <c r="AY1226" s="8"/>
      <c r="AZ1226" s="8"/>
      <c r="BA1226" s="8"/>
      <c r="BB1226" s="8"/>
      <c r="BC1226" s="8"/>
      <c r="BD1226" s="8"/>
      <c r="BE1226" s="8"/>
      <c r="BF1226" s="8"/>
      <c r="BG1226" s="8"/>
      <c r="BH1226" s="8"/>
      <c r="BI1226" s="8"/>
      <c r="BJ1226" s="8"/>
      <c r="BK1226" s="8"/>
      <c r="BL1226" s="8"/>
      <c r="BM1226" s="8"/>
      <c r="BN1226" s="8"/>
      <c r="BO1226" s="8"/>
      <c r="BP1226" s="8"/>
      <c r="BQ1226" s="8"/>
      <c r="BR1226" s="8"/>
      <c r="BS1226" s="8"/>
      <c r="BT1226" s="8"/>
      <c r="BU1226" s="8"/>
      <c r="BV1226" s="8"/>
      <c r="BW1226" s="8"/>
      <c r="BX1226" s="8"/>
    </row>
    <row r="1227" spans="5:76"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8"/>
      <c r="AD1227" s="8"/>
      <c r="AE1227" s="8"/>
      <c r="AF1227" s="8"/>
      <c r="AG1227" s="8"/>
      <c r="AH1227" s="8"/>
      <c r="AI1227" s="8"/>
      <c r="AJ1227" s="8"/>
      <c r="AK1227" s="8"/>
      <c r="AL1227" s="8"/>
      <c r="AM1227" s="8"/>
      <c r="AN1227" s="8"/>
      <c r="AO1227" s="8"/>
      <c r="AP1227" s="8"/>
      <c r="AQ1227" s="8"/>
      <c r="AR1227" s="8"/>
      <c r="AS1227" s="8"/>
      <c r="AT1227" s="8"/>
      <c r="AU1227" s="8"/>
      <c r="AV1227" s="8"/>
      <c r="AW1227" s="8"/>
      <c r="AX1227" s="8"/>
      <c r="AY1227" s="8"/>
      <c r="AZ1227" s="8"/>
      <c r="BA1227" s="8"/>
      <c r="BB1227" s="8"/>
      <c r="BC1227" s="8"/>
      <c r="BD1227" s="8"/>
      <c r="BE1227" s="8"/>
      <c r="BF1227" s="8"/>
      <c r="BG1227" s="8"/>
      <c r="BH1227" s="8"/>
      <c r="BI1227" s="8"/>
      <c r="BJ1227" s="8"/>
      <c r="BK1227" s="8"/>
      <c r="BL1227" s="8"/>
      <c r="BM1227" s="8"/>
      <c r="BN1227" s="8"/>
      <c r="BO1227" s="8"/>
      <c r="BP1227" s="8"/>
      <c r="BQ1227" s="8"/>
      <c r="BR1227" s="8"/>
      <c r="BS1227" s="8"/>
      <c r="BT1227" s="8"/>
      <c r="BU1227" s="8"/>
      <c r="BV1227" s="8"/>
      <c r="BW1227" s="8"/>
      <c r="BX1227" s="8"/>
    </row>
    <row r="1228" spans="5:76"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8"/>
      <c r="AD1228" s="8"/>
      <c r="AE1228" s="8"/>
      <c r="AF1228" s="8"/>
      <c r="AG1228" s="8"/>
      <c r="AH1228" s="8"/>
      <c r="AI1228" s="8"/>
      <c r="AJ1228" s="8"/>
      <c r="AK1228" s="8"/>
      <c r="AL1228" s="8"/>
      <c r="AM1228" s="8"/>
      <c r="AN1228" s="8"/>
      <c r="AO1228" s="8"/>
      <c r="AP1228" s="8"/>
      <c r="AQ1228" s="8"/>
      <c r="AR1228" s="8"/>
      <c r="AS1228" s="8"/>
      <c r="AT1228" s="8"/>
      <c r="AU1228" s="8"/>
      <c r="AV1228" s="8"/>
      <c r="AW1228" s="8"/>
      <c r="AX1228" s="8"/>
      <c r="AY1228" s="8"/>
      <c r="AZ1228" s="8"/>
      <c r="BA1228" s="8"/>
      <c r="BB1228" s="8"/>
      <c r="BC1228" s="8"/>
      <c r="BD1228" s="8"/>
      <c r="BE1228" s="8"/>
      <c r="BF1228" s="8"/>
      <c r="BG1228" s="8"/>
      <c r="BH1228" s="8"/>
      <c r="BI1228" s="8"/>
      <c r="BJ1228" s="8"/>
      <c r="BK1228" s="8"/>
      <c r="BL1228" s="8"/>
      <c r="BM1228" s="8"/>
      <c r="BN1228" s="8"/>
      <c r="BO1228" s="8"/>
      <c r="BP1228" s="8"/>
      <c r="BQ1228" s="8"/>
      <c r="BR1228" s="8"/>
      <c r="BS1228" s="8"/>
      <c r="BT1228" s="8"/>
      <c r="BU1228" s="8"/>
      <c r="BV1228" s="8"/>
      <c r="BW1228" s="8"/>
      <c r="BX1228" s="8"/>
    </row>
    <row r="1229" spans="5:76"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8"/>
      <c r="AD1229" s="8"/>
      <c r="AE1229" s="8"/>
      <c r="AF1229" s="8"/>
      <c r="AG1229" s="8"/>
      <c r="AH1229" s="8"/>
      <c r="AI1229" s="8"/>
      <c r="AJ1229" s="8"/>
      <c r="AK1229" s="8"/>
      <c r="AL1229" s="8"/>
      <c r="AM1229" s="8"/>
      <c r="AN1229" s="8"/>
      <c r="AO1229" s="8"/>
      <c r="AP1229" s="8"/>
      <c r="AQ1229" s="8"/>
      <c r="AR1229" s="8"/>
      <c r="AS1229" s="8"/>
      <c r="AT1229" s="8"/>
      <c r="AU1229" s="8"/>
      <c r="AV1229" s="8"/>
      <c r="AW1229" s="8"/>
      <c r="AX1229" s="8"/>
      <c r="AY1229" s="8"/>
      <c r="AZ1229" s="8"/>
      <c r="BA1229" s="8"/>
      <c r="BB1229" s="8"/>
      <c r="BC1229" s="8"/>
      <c r="BD1229" s="8"/>
      <c r="BE1229" s="8"/>
      <c r="BF1229" s="8"/>
      <c r="BG1229" s="8"/>
      <c r="BH1229" s="8"/>
      <c r="BI1229" s="8"/>
      <c r="BJ1229" s="8"/>
      <c r="BK1229" s="8"/>
      <c r="BL1229" s="8"/>
      <c r="BM1229" s="8"/>
      <c r="BN1229" s="8"/>
      <c r="BO1229" s="8"/>
      <c r="BP1229" s="8"/>
      <c r="BQ1229" s="8"/>
      <c r="BR1229" s="8"/>
      <c r="BS1229" s="8"/>
      <c r="BT1229" s="8"/>
      <c r="BU1229" s="8"/>
      <c r="BV1229" s="8"/>
      <c r="BW1229" s="8"/>
      <c r="BX1229" s="8"/>
    </row>
    <row r="1230" spans="5:76"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8"/>
      <c r="AD1230" s="8"/>
      <c r="AE1230" s="8"/>
      <c r="AF1230" s="8"/>
      <c r="AG1230" s="8"/>
      <c r="AH1230" s="8"/>
      <c r="AI1230" s="8"/>
      <c r="AJ1230" s="8"/>
      <c r="AK1230" s="8"/>
      <c r="AL1230" s="8"/>
      <c r="AM1230" s="8"/>
      <c r="AN1230" s="8"/>
      <c r="AO1230" s="8"/>
      <c r="AP1230" s="8"/>
      <c r="AQ1230" s="8"/>
      <c r="AR1230" s="8"/>
      <c r="AS1230" s="8"/>
      <c r="AT1230" s="8"/>
      <c r="AU1230" s="8"/>
      <c r="AV1230" s="8"/>
      <c r="AW1230" s="8"/>
      <c r="AX1230" s="8"/>
      <c r="AY1230" s="8"/>
      <c r="AZ1230" s="8"/>
      <c r="BA1230" s="8"/>
      <c r="BB1230" s="8"/>
      <c r="BC1230" s="8"/>
      <c r="BD1230" s="8"/>
      <c r="BE1230" s="8"/>
      <c r="BF1230" s="8"/>
      <c r="BG1230" s="8"/>
      <c r="BH1230" s="8"/>
      <c r="BI1230" s="8"/>
      <c r="BJ1230" s="8"/>
      <c r="BK1230" s="8"/>
      <c r="BL1230" s="8"/>
      <c r="BM1230" s="8"/>
      <c r="BN1230" s="8"/>
      <c r="BO1230" s="8"/>
      <c r="BP1230" s="8"/>
      <c r="BQ1230" s="8"/>
      <c r="BR1230" s="8"/>
      <c r="BS1230" s="8"/>
      <c r="BT1230" s="8"/>
      <c r="BU1230" s="8"/>
      <c r="BV1230" s="8"/>
      <c r="BW1230" s="8"/>
      <c r="BX1230" s="8"/>
    </row>
    <row r="1231" spans="5:76"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8"/>
      <c r="AD1231" s="8"/>
      <c r="AE1231" s="8"/>
      <c r="AF1231" s="8"/>
      <c r="AG1231" s="8"/>
      <c r="AH1231" s="8"/>
      <c r="AI1231" s="8"/>
      <c r="AJ1231" s="8"/>
      <c r="AK1231" s="8"/>
      <c r="AL1231" s="8"/>
      <c r="AM1231" s="8"/>
      <c r="AN1231" s="8"/>
      <c r="AO1231" s="8"/>
      <c r="AP1231" s="8"/>
      <c r="AQ1231" s="8"/>
      <c r="AR1231" s="8"/>
      <c r="AS1231" s="8"/>
      <c r="AT1231" s="8"/>
      <c r="AU1231" s="8"/>
      <c r="AV1231" s="8"/>
      <c r="AW1231" s="8"/>
      <c r="AX1231" s="8"/>
      <c r="AY1231" s="8"/>
      <c r="AZ1231" s="8"/>
      <c r="BA1231" s="8"/>
      <c r="BB1231" s="8"/>
      <c r="BC1231" s="8"/>
      <c r="BD1231" s="8"/>
      <c r="BE1231" s="8"/>
      <c r="BF1231" s="8"/>
      <c r="BG1231" s="8"/>
      <c r="BH1231" s="8"/>
      <c r="BI1231" s="8"/>
      <c r="BJ1231" s="8"/>
      <c r="BK1231" s="8"/>
      <c r="BL1231" s="8"/>
      <c r="BM1231" s="8"/>
      <c r="BN1231" s="8"/>
      <c r="BO1231" s="8"/>
      <c r="BP1231" s="8"/>
      <c r="BQ1231" s="8"/>
      <c r="BR1231" s="8"/>
      <c r="BS1231" s="8"/>
      <c r="BT1231" s="8"/>
      <c r="BU1231" s="8"/>
      <c r="BV1231" s="8"/>
      <c r="BW1231" s="8"/>
      <c r="BX1231" s="8"/>
    </row>
    <row r="1232" spans="5:76"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8"/>
      <c r="AD1232" s="8"/>
      <c r="AE1232" s="8"/>
      <c r="AF1232" s="8"/>
      <c r="AG1232" s="8"/>
      <c r="AH1232" s="8"/>
      <c r="AI1232" s="8"/>
      <c r="AJ1232" s="8"/>
      <c r="AK1232" s="8"/>
      <c r="AL1232" s="8"/>
      <c r="AM1232" s="8"/>
      <c r="AN1232" s="8"/>
      <c r="AO1232" s="8"/>
      <c r="AP1232" s="8"/>
      <c r="AQ1232" s="8"/>
      <c r="AR1232" s="8"/>
      <c r="AS1232" s="8"/>
      <c r="AT1232" s="8"/>
      <c r="AU1232" s="8"/>
      <c r="AV1232" s="8"/>
      <c r="AW1232" s="8"/>
      <c r="AX1232" s="8"/>
      <c r="AY1232" s="8"/>
      <c r="AZ1232" s="8"/>
      <c r="BA1232" s="8"/>
      <c r="BB1232" s="8"/>
      <c r="BC1232" s="8"/>
      <c r="BD1232" s="8"/>
      <c r="BE1232" s="8"/>
      <c r="BF1232" s="8"/>
      <c r="BG1232" s="8"/>
      <c r="BH1232" s="8"/>
      <c r="BI1232" s="8"/>
      <c r="BJ1232" s="8"/>
      <c r="BK1232" s="8"/>
      <c r="BL1232" s="8"/>
      <c r="BM1232" s="8"/>
      <c r="BN1232" s="8"/>
      <c r="BO1232" s="8"/>
      <c r="BP1232" s="8"/>
      <c r="BQ1232" s="8"/>
      <c r="BR1232" s="8"/>
      <c r="BS1232" s="8"/>
      <c r="BT1232" s="8"/>
      <c r="BU1232" s="8"/>
      <c r="BV1232" s="8"/>
      <c r="BW1232" s="8"/>
      <c r="BX1232" s="8"/>
    </row>
    <row r="1233" spans="5:76"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8"/>
      <c r="AD1233" s="8"/>
      <c r="AE1233" s="8"/>
      <c r="AF1233" s="8"/>
      <c r="AG1233" s="8"/>
      <c r="AH1233" s="8"/>
      <c r="AI1233" s="8"/>
      <c r="AJ1233" s="8"/>
      <c r="AK1233" s="8"/>
      <c r="AL1233" s="8"/>
      <c r="AM1233" s="8"/>
      <c r="AN1233" s="8"/>
      <c r="AO1233" s="8"/>
      <c r="AP1233" s="8"/>
      <c r="AQ1233" s="8"/>
      <c r="AR1233" s="8"/>
      <c r="AS1233" s="8"/>
      <c r="AT1233" s="8"/>
      <c r="AU1233" s="8"/>
      <c r="AV1233" s="8"/>
      <c r="AW1233" s="8"/>
      <c r="AX1233" s="8"/>
      <c r="AY1233" s="8"/>
      <c r="AZ1233" s="8"/>
      <c r="BA1233" s="8"/>
      <c r="BB1233" s="8"/>
      <c r="BC1233" s="8"/>
      <c r="BD1233" s="8"/>
      <c r="BE1233" s="8"/>
      <c r="BF1233" s="8"/>
      <c r="BG1233" s="8"/>
      <c r="BH1233" s="8"/>
      <c r="BI1233" s="8"/>
      <c r="BJ1233" s="8"/>
      <c r="BK1233" s="8"/>
      <c r="BL1233" s="8"/>
      <c r="BM1233" s="8"/>
      <c r="BN1233" s="8"/>
      <c r="BO1233" s="8"/>
      <c r="BP1233" s="8"/>
      <c r="BQ1233" s="8"/>
      <c r="BR1233" s="8"/>
      <c r="BS1233" s="8"/>
      <c r="BT1233" s="8"/>
      <c r="BU1233" s="8"/>
      <c r="BV1233" s="8"/>
      <c r="BW1233" s="8"/>
      <c r="BX1233" s="8"/>
    </row>
    <row r="1234" spans="5:76"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8"/>
      <c r="AD1234" s="8"/>
      <c r="AE1234" s="8"/>
      <c r="AF1234" s="8"/>
      <c r="AG1234" s="8"/>
      <c r="AH1234" s="8"/>
      <c r="AI1234" s="8"/>
      <c r="AJ1234" s="8"/>
      <c r="AK1234" s="8"/>
      <c r="AL1234" s="8"/>
      <c r="AM1234" s="8"/>
      <c r="AN1234" s="8"/>
      <c r="AO1234" s="8"/>
      <c r="AP1234" s="8"/>
      <c r="AQ1234" s="8"/>
      <c r="AR1234" s="8"/>
      <c r="AS1234" s="8"/>
      <c r="AT1234" s="8"/>
      <c r="AU1234" s="8"/>
      <c r="AV1234" s="8"/>
      <c r="AW1234" s="8"/>
      <c r="AX1234" s="8"/>
      <c r="AY1234" s="8"/>
      <c r="AZ1234" s="8"/>
      <c r="BA1234" s="8"/>
      <c r="BB1234" s="8"/>
      <c r="BC1234" s="8"/>
      <c r="BD1234" s="8"/>
      <c r="BE1234" s="8"/>
      <c r="BF1234" s="8"/>
      <c r="BG1234" s="8"/>
      <c r="BH1234" s="8"/>
      <c r="BI1234" s="8"/>
      <c r="BJ1234" s="8"/>
      <c r="BK1234" s="8"/>
      <c r="BL1234" s="8"/>
      <c r="BM1234" s="8"/>
      <c r="BN1234" s="8"/>
      <c r="BO1234" s="8"/>
      <c r="BP1234" s="8"/>
      <c r="BQ1234" s="8"/>
      <c r="BR1234" s="8"/>
      <c r="BS1234" s="8"/>
      <c r="BT1234" s="8"/>
      <c r="BU1234" s="8"/>
      <c r="BV1234" s="8"/>
      <c r="BW1234" s="8"/>
      <c r="BX1234" s="8"/>
    </row>
    <row r="1235" spans="5:76"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8"/>
      <c r="AD1235" s="8"/>
      <c r="AE1235" s="8"/>
      <c r="AF1235" s="8"/>
      <c r="AG1235" s="8"/>
      <c r="AH1235" s="8"/>
      <c r="AI1235" s="8"/>
      <c r="AJ1235" s="8"/>
      <c r="AK1235" s="8"/>
      <c r="AL1235" s="8"/>
      <c r="AM1235" s="8"/>
      <c r="AN1235" s="8"/>
      <c r="AO1235" s="8"/>
      <c r="AP1235" s="8"/>
      <c r="AQ1235" s="8"/>
      <c r="AR1235" s="8"/>
      <c r="AS1235" s="8"/>
      <c r="AT1235" s="8"/>
      <c r="AU1235" s="8"/>
      <c r="AV1235" s="8"/>
      <c r="AW1235" s="8"/>
      <c r="AX1235" s="8"/>
      <c r="AY1235" s="8"/>
      <c r="AZ1235" s="8"/>
      <c r="BA1235" s="8"/>
      <c r="BB1235" s="8"/>
      <c r="BC1235" s="8"/>
      <c r="BD1235" s="8"/>
      <c r="BE1235" s="8"/>
      <c r="BF1235" s="8"/>
      <c r="BG1235" s="8"/>
      <c r="BH1235" s="8"/>
      <c r="BI1235" s="8"/>
      <c r="BJ1235" s="8"/>
      <c r="BK1235" s="8"/>
      <c r="BL1235" s="8"/>
      <c r="BM1235" s="8"/>
      <c r="BN1235" s="8"/>
      <c r="BO1235" s="8"/>
      <c r="BP1235" s="8"/>
      <c r="BQ1235" s="8"/>
      <c r="BR1235" s="8"/>
      <c r="BS1235" s="8"/>
      <c r="BT1235" s="8"/>
      <c r="BU1235" s="8"/>
      <c r="BV1235" s="8"/>
      <c r="BW1235" s="8"/>
      <c r="BX1235" s="8"/>
    </row>
    <row r="1236" spans="5:76"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8"/>
      <c r="AD1236" s="8"/>
      <c r="AE1236" s="8"/>
      <c r="AF1236" s="8"/>
      <c r="AG1236" s="8"/>
      <c r="AH1236" s="8"/>
      <c r="AI1236" s="8"/>
      <c r="AJ1236" s="8"/>
      <c r="AK1236" s="8"/>
      <c r="AL1236" s="8"/>
      <c r="AM1236" s="8"/>
      <c r="AN1236" s="8"/>
      <c r="AO1236" s="8"/>
      <c r="AP1236" s="8"/>
      <c r="AQ1236" s="8"/>
      <c r="AR1236" s="8"/>
      <c r="AS1236" s="8"/>
      <c r="AT1236" s="8"/>
      <c r="AU1236" s="8"/>
      <c r="AV1236" s="8"/>
      <c r="AW1236" s="8"/>
      <c r="AX1236" s="8"/>
      <c r="AY1236" s="8"/>
      <c r="AZ1236" s="8"/>
      <c r="BA1236" s="8"/>
      <c r="BB1236" s="8"/>
      <c r="BC1236" s="8"/>
      <c r="BD1236" s="8"/>
      <c r="BE1236" s="8"/>
      <c r="BF1236" s="8"/>
      <c r="BG1236" s="8"/>
      <c r="BH1236" s="8"/>
      <c r="BI1236" s="8"/>
      <c r="BJ1236" s="8"/>
      <c r="BK1236" s="8"/>
      <c r="BL1236" s="8"/>
      <c r="BM1236" s="8"/>
      <c r="BN1236" s="8"/>
      <c r="BO1236" s="8"/>
      <c r="BP1236" s="8"/>
      <c r="BQ1236" s="8"/>
      <c r="BR1236" s="8"/>
      <c r="BS1236" s="8"/>
      <c r="BT1236" s="8"/>
      <c r="BU1236" s="8"/>
      <c r="BV1236" s="8"/>
      <c r="BW1236" s="8"/>
      <c r="BX1236" s="8"/>
    </row>
    <row r="1237" spans="5:76"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8"/>
      <c r="AD1237" s="8"/>
      <c r="AE1237" s="8"/>
      <c r="AF1237" s="8"/>
      <c r="AG1237" s="8"/>
      <c r="AH1237" s="8"/>
      <c r="AI1237" s="8"/>
      <c r="AJ1237" s="8"/>
      <c r="AK1237" s="8"/>
      <c r="AL1237" s="8"/>
      <c r="AM1237" s="8"/>
      <c r="AN1237" s="8"/>
      <c r="AO1237" s="8"/>
      <c r="AP1237" s="8"/>
      <c r="AQ1237" s="8"/>
      <c r="AR1237" s="8"/>
      <c r="AS1237" s="8"/>
      <c r="AT1237" s="8"/>
      <c r="AU1237" s="8"/>
      <c r="AV1237" s="8"/>
      <c r="AW1237" s="8"/>
      <c r="AX1237" s="8"/>
      <c r="AY1237" s="8"/>
      <c r="AZ1237" s="8"/>
      <c r="BA1237" s="8"/>
      <c r="BB1237" s="8"/>
      <c r="BC1237" s="8"/>
      <c r="BD1237" s="8"/>
      <c r="BE1237" s="8"/>
      <c r="BF1237" s="8"/>
      <c r="BG1237" s="8"/>
      <c r="BH1237" s="8"/>
      <c r="BI1237" s="8"/>
      <c r="BJ1237" s="8"/>
      <c r="BK1237" s="8"/>
      <c r="BL1237" s="8"/>
      <c r="BM1237" s="8"/>
      <c r="BN1237" s="8"/>
      <c r="BO1237" s="8"/>
      <c r="BP1237" s="8"/>
      <c r="BQ1237" s="8"/>
      <c r="BR1237" s="8"/>
      <c r="BS1237" s="8"/>
      <c r="BT1237" s="8"/>
      <c r="BU1237" s="8"/>
      <c r="BV1237" s="8"/>
      <c r="BW1237" s="8"/>
      <c r="BX1237" s="8"/>
    </row>
    <row r="1238" spans="5:76"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8"/>
      <c r="AD1238" s="8"/>
      <c r="AE1238" s="8"/>
      <c r="AF1238" s="8"/>
      <c r="AG1238" s="8"/>
      <c r="AH1238" s="8"/>
      <c r="AI1238" s="8"/>
      <c r="AJ1238" s="8"/>
      <c r="AK1238" s="8"/>
      <c r="AL1238" s="8"/>
      <c r="AM1238" s="8"/>
      <c r="AN1238" s="8"/>
      <c r="AO1238" s="8"/>
      <c r="AP1238" s="8"/>
      <c r="AQ1238" s="8"/>
      <c r="AR1238" s="8"/>
      <c r="AS1238" s="8"/>
      <c r="AT1238" s="8"/>
      <c r="AU1238" s="8"/>
      <c r="AV1238" s="8"/>
      <c r="AW1238" s="8"/>
      <c r="AX1238" s="8"/>
      <c r="AY1238" s="8"/>
      <c r="AZ1238" s="8"/>
      <c r="BA1238" s="8"/>
      <c r="BB1238" s="8"/>
      <c r="BC1238" s="8"/>
      <c r="BD1238" s="8"/>
      <c r="BE1238" s="8"/>
      <c r="BF1238" s="8"/>
      <c r="BG1238" s="8"/>
      <c r="BH1238" s="8"/>
      <c r="BI1238" s="8"/>
      <c r="BJ1238" s="8"/>
      <c r="BK1238" s="8"/>
      <c r="BL1238" s="8"/>
      <c r="BM1238" s="8"/>
      <c r="BN1238" s="8"/>
      <c r="BO1238" s="8"/>
      <c r="BP1238" s="8"/>
      <c r="BQ1238" s="8"/>
      <c r="BR1238" s="8"/>
      <c r="BS1238" s="8"/>
      <c r="BT1238" s="8"/>
      <c r="BU1238" s="8"/>
      <c r="BV1238" s="8"/>
      <c r="BW1238" s="8"/>
      <c r="BX1238" s="8"/>
    </row>
    <row r="1239" spans="5:76"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8"/>
      <c r="AD1239" s="8"/>
      <c r="AE1239" s="8"/>
      <c r="AF1239" s="8"/>
      <c r="AG1239" s="8"/>
      <c r="AH1239" s="8"/>
      <c r="AI1239" s="8"/>
      <c r="AJ1239" s="8"/>
      <c r="AK1239" s="8"/>
      <c r="AL1239" s="8"/>
      <c r="AM1239" s="8"/>
      <c r="AN1239" s="8"/>
      <c r="AO1239" s="8"/>
      <c r="AP1239" s="8"/>
      <c r="AQ1239" s="8"/>
      <c r="AR1239" s="8"/>
      <c r="AS1239" s="8"/>
      <c r="AT1239" s="8"/>
      <c r="AU1239" s="8"/>
      <c r="AV1239" s="8"/>
      <c r="AW1239" s="8"/>
      <c r="AX1239" s="8"/>
      <c r="AY1239" s="8"/>
      <c r="AZ1239" s="8"/>
      <c r="BA1239" s="8"/>
      <c r="BB1239" s="8"/>
      <c r="BC1239" s="8"/>
      <c r="BD1239" s="8"/>
      <c r="BE1239" s="8"/>
      <c r="BF1239" s="8"/>
      <c r="BG1239" s="8"/>
      <c r="BH1239" s="8"/>
      <c r="BI1239" s="8"/>
      <c r="BJ1239" s="8"/>
      <c r="BK1239" s="8"/>
      <c r="BL1239" s="8"/>
      <c r="BM1239" s="8"/>
      <c r="BN1239" s="8"/>
      <c r="BO1239" s="8"/>
      <c r="BP1239" s="8"/>
      <c r="BQ1239" s="8"/>
      <c r="BR1239" s="8"/>
      <c r="BS1239" s="8"/>
      <c r="BT1239" s="8"/>
      <c r="BU1239" s="8"/>
      <c r="BV1239" s="8"/>
      <c r="BW1239" s="8"/>
      <c r="BX1239" s="8"/>
    </row>
    <row r="1240" spans="5:76"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8"/>
      <c r="AD1240" s="8"/>
      <c r="AE1240" s="8"/>
      <c r="AF1240" s="8"/>
      <c r="AG1240" s="8"/>
      <c r="AH1240" s="8"/>
      <c r="AI1240" s="8"/>
      <c r="AJ1240" s="8"/>
      <c r="AK1240" s="8"/>
      <c r="AL1240" s="8"/>
      <c r="AM1240" s="8"/>
      <c r="AN1240" s="8"/>
      <c r="AO1240" s="8"/>
      <c r="AP1240" s="8"/>
      <c r="AQ1240" s="8"/>
      <c r="AR1240" s="8"/>
      <c r="AS1240" s="8"/>
      <c r="AT1240" s="8"/>
      <c r="AU1240" s="8"/>
      <c r="AV1240" s="8"/>
      <c r="AW1240" s="8"/>
      <c r="AX1240" s="8"/>
      <c r="AY1240" s="8"/>
      <c r="AZ1240" s="8"/>
      <c r="BA1240" s="8"/>
      <c r="BB1240" s="8"/>
      <c r="BC1240" s="8"/>
      <c r="BD1240" s="8"/>
      <c r="BE1240" s="8"/>
      <c r="BF1240" s="8"/>
      <c r="BG1240" s="8"/>
      <c r="BH1240" s="8"/>
      <c r="BI1240" s="8"/>
      <c r="BJ1240" s="8"/>
      <c r="BK1240" s="8"/>
      <c r="BL1240" s="8"/>
      <c r="BM1240" s="8"/>
      <c r="BN1240" s="8"/>
      <c r="BO1240" s="8"/>
      <c r="BP1240" s="8"/>
      <c r="BQ1240" s="8"/>
      <c r="BR1240" s="8"/>
      <c r="BS1240" s="8"/>
      <c r="BT1240" s="8"/>
      <c r="BU1240" s="8"/>
      <c r="BV1240" s="8"/>
      <c r="BW1240" s="8"/>
      <c r="BX1240" s="8"/>
    </row>
    <row r="1241" spans="5:76"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8"/>
      <c r="AD1241" s="8"/>
      <c r="AE1241" s="8"/>
      <c r="AF1241" s="8"/>
      <c r="AG1241" s="8"/>
      <c r="AH1241" s="8"/>
      <c r="AI1241" s="8"/>
      <c r="AJ1241" s="8"/>
      <c r="AK1241" s="8"/>
      <c r="AL1241" s="8"/>
      <c r="AM1241" s="8"/>
      <c r="AN1241" s="8"/>
      <c r="AO1241" s="8"/>
      <c r="AP1241" s="8"/>
      <c r="AQ1241" s="8"/>
      <c r="AR1241" s="8"/>
      <c r="AS1241" s="8"/>
      <c r="AT1241" s="8"/>
      <c r="AU1241" s="8"/>
      <c r="AV1241" s="8"/>
      <c r="AW1241" s="8"/>
      <c r="AX1241" s="8"/>
      <c r="AY1241" s="8"/>
      <c r="AZ1241" s="8"/>
      <c r="BA1241" s="8"/>
      <c r="BB1241" s="8"/>
      <c r="BC1241" s="8"/>
      <c r="BD1241" s="8"/>
      <c r="BE1241" s="8"/>
      <c r="BF1241" s="8"/>
      <c r="BG1241" s="8"/>
      <c r="BH1241" s="8"/>
      <c r="BI1241" s="8"/>
      <c r="BJ1241" s="8"/>
      <c r="BK1241" s="8"/>
      <c r="BL1241" s="8"/>
      <c r="BM1241" s="8"/>
      <c r="BN1241" s="8"/>
      <c r="BO1241" s="8"/>
      <c r="BP1241" s="8"/>
      <c r="BQ1241" s="8"/>
      <c r="BR1241" s="8"/>
      <c r="BS1241" s="8"/>
      <c r="BT1241" s="8"/>
      <c r="BU1241" s="8"/>
      <c r="BV1241" s="8"/>
      <c r="BW1241" s="8"/>
      <c r="BX1241" s="8"/>
    </row>
    <row r="1242" spans="5:76"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8"/>
      <c r="AD1242" s="8"/>
      <c r="AE1242" s="8"/>
      <c r="AF1242" s="8"/>
      <c r="AG1242" s="8"/>
      <c r="AH1242" s="8"/>
      <c r="AI1242" s="8"/>
      <c r="AJ1242" s="8"/>
      <c r="AK1242" s="8"/>
      <c r="AL1242" s="8"/>
      <c r="AM1242" s="8"/>
      <c r="AN1242" s="8"/>
      <c r="AO1242" s="8"/>
      <c r="AP1242" s="8"/>
      <c r="AQ1242" s="8"/>
      <c r="AR1242" s="8"/>
      <c r="AS1242" s="8"/>
      <c r="AT1242" s="8"/>
      <c r="AU1242" s="8"/>
      <c r="AV1242" s="8"/>
      <c r="AW1242" s="8"/>
      <c r="AX1242" s="8"/>
      <c r="AY1242" s="8"/>
      <c r="AZ1242" s="8"/>
      <c r="BA1242" s="8"/>
      <c r="BB1242" s="8"/>
      <c r="BC1242" s="8"/>
      <c r="BD1242" s="8"/>
      <c r="BE1242" s="8"/>
      <c r="BF1242" s="8"/>
      <c r="BG1242" s="8"/>
      <c r="BH1242" s="8"/>
      <c r="BI1242" s="8"/>
      <c r="BJ1242" s="8"/>
      <c r="BK1242" s="8"/>
      <c r="BL1242" s="8"/>
      <c r="BM1242" s="8"/>
      <c r="BN1242" s="8"/>
      <c r="BO1242" s="8"/>
      <c r="BP1242" s="8"/>
      <c r="BQ1242" s="8"/>
      <c r="BR1242" s="8"/>
      <c r="BS1242" s="8"/>
      <c r="BT1242" s="8"/>
      <c r="BU1242" s="8"/>
      <c r="BV1242" s="8"/>
      <c r="BW1242" s="8"/>
      <c r="BX1242" s="8"/>
    </row>
    <row r="1243" spans="5:76"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8"/>
      <c r="AD1243" s="8"/>
      <c r="AE1243" s="8"/>
      <c r="AF1243" s="8"/>
      <c r="AG1243" s="8"/>
      <c r="AH1243" s="8"/>
      <c r="AI1243" s="8"/>
      <c r="AJ1243" s="8"/>
      <c r="AK1243" s="8"/>
      <c r="AL1243" s="8"/>
      <c r="AM1243" s="8"/>
      <c r="AN1243" s="8"/>
      <c r="AO1243" s="8"/>
      <c r="AP1243" s="8"/>
      <c r="AQ1243" s="8"/>
      <c r="AR1243" s="8"/>
      <c r="AS1243" s="8"/>
      <c r="AT1243" s="8"/>
      <c r="AU1243" s="8"/>
      <c r="AV1243" s="8"/>
      <c r="AW1243" s="8"/>
      <c r="AX1243" s="8"/>
      <c r="AY1243" s="8"/>
      <c r="AZ1243" s="8"/>
      <c r="BA1243" s="8"/>
      <c r="BB1243" s="8"/>
      <c r="BC1243" s="8"/>
      <c r="BD1243" s="8"/>
      <c r="BE1243" s="8"/>
      <c r="BF1243" s="8"/>
      <c r="BG1243" s="8"/>
      <c r="BH1243" s="8"/>
      <c r="BI1243" s="8"/>
      <c r="BJ1243" s="8"/>
      <c r="BK1243" s="8"/>
      <c r="BL1243" s="8"/>
      <c r="BM1243" s="8"/>
      <c r="BN1243" s="8"/>
      <c r="BO1243" s="8"/>
      <c r="BP1243" s="8"/>
      <c r="BQ1243" s="8"/>
      <c r="BR1243" s="8"/>
      <c r="BS1243" s="8"/>
      <c r="BT1243" s="8"/>
      <c r="BU1243" s="8"/>
      <c r="BV1243" s="8"/>
      <c r="BW1243" s="8"/>
      <c r="BX1243" s="8"/>
    </row>
    <row r="1244" spans="5:76"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8"/>
      <c r="AD1244" s="8"/>
      <c r="AE1244" s="8"/>
      <c r="AF1244" s="8"/>
      <c r="AG1244" s="8"/>
      <c r="AH1244" s="8"/>
      <c r="AI1244" s="8"/>
      <c r="AJ1244" s="8"/>
      <c r="AK1244" s="8"/>
      <c r="AL1244" s="8"/>
      <c r="AM1244" s="8"/>
      <c r="AN1244" s="8"/>
      <c r="AO1244" s="8"/>
      <c r="AP1244" s="8"/>
      <c r="AQ1244" s="8"/>
      <c r="AR1244" s="8"/>
      <c r="AS1244" s="8"/>
      <c r="AT1244" s="8"/>
      <c r="AU1244" s="8"/>
      <c r="AV1244" s="8"/>
      <c r="AW1244" s="8"/>
      <c r="AX1244" s="8"/>
      <c r="AY1244" s="8"/>
      <c r="AZ1244" s="8"/>
      <c r="BA1244" s="8"/>
      <c r="BB1244" s="8"/>
      <c r="BC1244" s="8"/>
      <c r="BD1244" s="8"/>
      <c r="BE1244" s="8"/>
      <c r="BF1244" s="8"/>
      <c r="BG1244" s="8"/>
      <c r="BH1244" s="8"/>
      <c r="BI1244" s="8"/>
      <c r="BJ1244" s="8"/>
      <c r="BK1244" s="8"/>
      <c r="BL1244" s="8"/>
      <c r="BM1244" s="8"/>
      <c r="BN1244" s="8"/>
      <c r="BO1244" s="8"/>
      <c r="BP1244" s="8"/>
      <c r="BQ1244" s="8"/>
      <c r="BR1244" s="8"/>
      <c r="BS1244" s="8"/>
      <c r="BT1244" s="8"/>
      <c r="BU1244" s="8"/>
      <c r="BV1244" s="8"/>
      <c r="BW1244" s="8"/>
      <c r="BX1244" s="8"/>
    </row>
    <row r="1245" spans="5:76"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8"/>
      <c r="AD1245" s="8"/>
      <c r="AE1245" s="8"/>
      <c r="AF1245" s="8"/>
      <c r="AG1245" s="8"/>
      <c r="AH1245" s="8"/>
      <c r="AI1245" s="8"/>
      <c r="AJ1245" s="8"/>
      <c r="AK1245" s="8"/>
      <c r="AL1245" s="8"/>
      <c r="AM1245" s="8"/>
      <c r="AN1245" s="8"/>
      <c r="AO1245" s="8"/>
      <c r="AP1245" s="8"/>
      <c r="AQ1245" s="8"/>
      <c r="AR1245" s="8"/>
      <c r="AS1245" s="8"/>
      <c r="AT1245" s="8"/>
      <c r="AU1245" s="8"/>
      <c r="AV1245" s="8"/>
      <c r="AW1245" s="8"/>
      <c r="AX1245" s="8"/>
      <c r="AY1245" s="8"/>
      <c r="AZ1245" s="8"/>
      <c r="BA1245" s="8"/>
      <c r="BB1245" s="8"/>
      <c r="BC1245" s="8"/>
      <c r="BD1245" s="8"/>
      <c r="BE1245" s="8"/>
      <c r="BF1245" s="8"/>
      <c r="BG1245" s="8"/>
      <c r="BH1245" s="8"/>
      <c r="BI1245" s="8"/>
      <c r="BJ1245" s="8"/>
      <c r="BK1245" s="8"/>
      <c r="BL1245" s="8"/>
      <c r="BM1245" s="8"/>
      <c r="BN1245" s="8"/>
      <c r="BO1245" s="8"/>
      <c r="BP1245" s="8"/>
      <c r="BQ1245" s="8"/>
      <c r="BR1245" s="8"/>
      <c r="BS1245" s="8"/>
      <c r="BT1245" s="8"/>
      <c r="BU1245" s="8"/>
      <c r="BV1245" s="8"/>
      <c r="BW1245" s="8"/>
      <c r="BX1245" s="8"/>
    </row>
    <row r="1246" spans="5:76"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8"/>
      <c r="AD1246" s="8"/>
      <c r="AE1246" s="8"/>
      <c r="AF1246" s="8"/>
      <c r="AG1246" s="8"/>
      <c r="AH1246" s="8"/>
      <c r="AI1246" s="8"/>
      <c r="AJ1246" s="8"/>
      <c r="AK1246" s="8"/>
      <c r="AL1246" s="8"/>
      <c r="AM1246" s="8"/>
      <c r="AN1246" s="8"/>
      <c r="AO1246" s="8"/>
      <c r="AP1246" s="8"/>
      <c r="AQ1246" s="8"/>
      <c r="AR1246" s="8"/>
      <c r="AS1246" s="8"/>
      <c r="AT1246" s="8"/>
      <c r="AU1246" s="8"/>
      <c r="AV1246" s="8"/>
      <c r="AW1246" s="8"/>
      <c r="AX1246" s="8"/>
      <c r="AY1246" s="8"/>
      <c r="AZ1246" s="8"/>
      <c r="BA1246" s="8"/>
      <c r="BB1246" s="8"/>
      <c r="BC1246" s="8"/>
      <c r="BD1246" s="8"/>
      <c r="BE1246" s="8"/>
      <c r="BF1246" s="8"/>
      <c r="BG1246" s="8"/>
      <c r="BH1246" s="8"/>
      <c r="BI1246" s="8"/>
      <c r="BJ1246" s="8"/>
      <c r="BK1246" s="8"/>
      <c r="BL1246" s="8"/>
      <c r="BM1246" s="8"/>
      <c r="BN1246" s="8"/>
      <c r="BO1246" s="8"/>
      <c r="BP1246" s="8"/>
      <c r="BQ1246" s="8"/>
      <c r="BR1246" s="8"/>
      <c r="BS1246" s="8"/>
      <c r="BT1246" s="8"/>
      <c r="BU1246" s="8"/>
      <c r="BV1246" s="8"/>
      <c r="BW1246" s="8"/>
      <c r="BX1246" s="8"/>
    </row>
    <row r="1247" spans="5:76"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8"/>
      <c r="AD1247" s="8"/>
      <c r="AE1247" s="8"/>
      <c r="AF1247" s="8"/>
      <c r="AG1247" s="8"/>
      <c r="AH1247" s="8"/>
      <c r="AI1247" s="8"/>
      <c r="AJ1247" s="8"/>
      <c r="AK1247" s="8"/>
      <c r="AL1247" s="8"/>
      <c r="AM1247" s="8"/>
      <c r="AN1247" s="8"/>
      <c r="AO1247" s="8"/>
      <c r="AP1247" s="8"/>
      <c r="AQ1247" s="8"/>
      <c r="AR1247" s="8"/>
      <c r="AS1247" s="8"/>
      <c r="AT1247" s="8"/>
      <c r="AU1247" s="8"/>
      <c r="AV1247" s="8"/>
      <c r="AW1247" s="8"/>
      <c r="AX1247" s="8"/>
      <c r="AY1247" s="8"/>
      <c r="AZ1247" s="8"/>
      <c r="BA1247" s="8"/>
      <c r="BB1247" s="8"/>
      <c r="BC1247" s="8"/>
      <c r="BD1247" s="8"/>
      <c r="BE1247" s="8"/>
      <c r="BF1247" s="8"/>
      <c r="BG1247" s="8"/>
      <c r="BH1247" s="8"/>
      <c r="BI1247" s="8"/>
      <c r="BJ1247" s="8"/>
      <c r="BK1247" s="8"/>
      <c r="BL1247" s="8"/>
      <c r="BM1247" s="8"/>
      <c r="BN1247" s="8"/>
      <c r="BO1247" s="8"/>
      <c r="BP1247" s="8"/>
      <c r="BQ1247" s="8"/>
      <c r="BR1247" s="8"/>
      <c r="BS1247" s="8"/>
      <c r="BT1247" s="8"/>
      <c r="BU1247" s="8"/>
      <c r="BV1247" s="8"/>
      <c r="BW1247" s="8"/>
      <c r="BX1247" s="8"/>
    </row>
    <row r="1248" spans="5:76"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8"/>
      <c r="AD1248" s="8"/>
      <c r="AE1248" s="8"/>
      <c r="AF1248" s="8"/>
      <c r="AG1248" s="8"/>
      <c r="AH1248" s="8"/>
      <c r="AI1248" s="8"/>
      <c r="AJ1248" s="8"/>
      <c r="AK1248" s="8"/>
      <c r="AL1248" s="8"/>
      <c r="AM1248" s="8"/>
      <c r="AN1248" s="8"/>
      <c r="AO1248" s="8"/>
      <c r="AP1248" s="8"/>
      <c r="AQ1248" s="8"/>
      <c r="AR1248" s="8"/>
      <c r="AS1248" s="8"/>
      <c r="AT1248" s="8"/>
      <c r="AU1248" s="8"/>
      <c r="AV1248" s="8"/>
      <c r="AW1248" s="8"/>
      <c r="AX1248" s="8"/>
      <c r="AY1248" s="8"/>
      <c r="AZ1248" s="8"/>
      <c r="BA1248" s="8"/>
      <c r="BB1248" s="8"/>
      <c r="BC1248" s="8"/>
      <c r="BD1248" s="8"/>
      <c r="BE1248" s="8"/>
      <c r="BF1248" s="8"/>
      <c r="BG1248" s="8"/>
      <c r="BH1248" s="8"/>
      <c r="BI1248" s="8"/>
      <c r="BJ1248" s="8"/>
      <c r="BK1248" s="8"/>
      <c r="BL1248" s="8"/>
      <c r="BM1248" s="8"/>
      <c r="BN1248" s="8"/>
      <c r="BO1248" s="8"/>
      <c r="BP1248" s="8"/>
      <c r="BQ1248" s="8"/>
      <c r="BR1248" s="8"/>
      <c r="BS1248" s="8"/>
      <c r="BT1248" s="8"/>
      <c r="BU1248" s="8"/>
      <c r="BV1248" s="8"/>
      <c r="BW1248" s="8"/>
      <c r="BX1248" s="8"/>
    </row>
    <row r="1249" spans="5:76"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8"/>
      <c r="AD1249" s="8"/>
      <c r="AE1249" s="8"/>
      <c r="AF1249" s="8"/>
      <c r="AG1249" s="8"/>
      <c r="AH1249" s="8"/>
      <c r="AI1249" s="8"/>
      <c r="AJ1249" s="8"/>
      <c r="AK1249" s="8"/>
      <c r="AL1249" s="8"/>
      <c r="AM1249" s="8"/>
      <c r="AN1249" s="8"/>
      <c r="AO1249" s="8"/>
      <c r="AP1249" s="8"/>
      <c r="AQ1249" s="8"/>
      <c r="AR1249" s="8"/>
      <c r="AS1249" s="8"/>
      <c r="AT1249" s="8"/>
      <c r="AU1249" s="8"/>
      <c r="AV1249" s="8"/>
      <c r="AW1249" s="8"/>
      <c r="AX1249" s="8"/>
      <c r="AY1249" s="8"/>
      <c r="AZ1249" s="8"/>
      <c r="BA1249" s="8"/>
      <c r="BB1249" s="8"/>
      <c r="BC1249" s="8"/>
      <c r="BD1249" s="8"/>
      <c r="BE1249" s="8"/>
      <c r="BF1249" s="8"/>
      <c r="BG1249" s="8"/>
      <c r="BH1249" s="8"/>
      <c r="BI1249" s="8"/>
      <c r="BJ1249" s="8"/>
      <c r="BK1249" s="8"/>
      <c r="BL1249" s="8"/>
      <c r="BM1249" s="8"/>
      <c r="BN1249" s="8"/>
      <c r="BO1249" s="8"/>
      <c r="BP1249" s="8"/>
      <c r="BQ1249" s="8"/>
      <c r="BR1249" s="8"/>
      <c r="BS1249" s="8"/>
      <c r="BT1249" s="8"/>
      <c r="BU1249" s="8"/>
      <c r="BV1249" s="8"/>
      <c r="BW1249" s="8"/>
      <c r="BX1249" s="8"/>
    </row>
    <row r="1250" spans="5:76"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8"/>
      <c r="AD1250" s="8"/>
      <c r="AE1250" s="8"/>
      <c r="AF1250" s="8"/>
      <c r="AG1250" s="8"/>
      <c r="AH1250" s="8"/>
      <c r="AI1250" s="8"/>
      <c r="AJ1250" s="8"/>
      <c r="AK1250" s="8"/>
      <c r="AL1250" s="8"/>
      <c r="AM1250" s="8"/>
      <c r="AN1250" s="8"/>
      <c r="AO1250" s="8"/>
      <c r="AP1250" s="8"/>
      <c r="AQ1250" s="8"/>
      <c r="AR1250" s="8"/>
      <c r="AS1250" s="8"/>
      <c r="AT1250" s="8"/>
      <c r="AU1250" s="8"/>
      <c r="AV1250" s="8"/>
      <c r="AW1250" s="8"/>
      <c r="AX1250" s="8"/>
      <c r="AY1250" s="8"/>
      <c r="AZ1250" s="8"/>
      <c r="BA1250" s="8"/>
      <c r="BB1250" s="8"/>
      <c r="BC1250" s="8"/>
      <c r="BD1250" s="8"/>
      <c r="BE1250" s="8"/>
      <c r="BF1250" s="8"/>
      <c r="BG1250" s="8"/>
      <c r="BH1250" s="8"/>
      <c r="BI1250" s="8"/>
      <c r="BJ1250" s="8"/>
      <c r="BK1250" s="8"/>
      <c r="BL1250" s="8"/>
      <c r="BM1250" s="8"/>
      <c r="BN1250" s="8"/>
      <c r="BO1250" s="8"/>
      <c r="BP1250" s="8"/>
      <c r="BQ1250" s="8"/>
      <c r="BR1250" s="8"/>
      <c r="BS1250" s="8"/>
      <c r="BT1250" s="8"/>
      <c r="BU1250" s="8"/>
      <c r="BV1250" s="8"/>
      <c r="BW1250" s="8"/>
      <c r="BX1250" s="8"/>
    </row>
    <row r="1251" spans="5:76"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8"/>
      <c r="AD1251" s="8"/>
      <c r="AE1251" s="8"/>
      <c r="AF1251" s="8"/>
      <c r="AG1251" s="8"/>
      <c r="AH1251" s="8"/>
      <c r="AI1251" s="8"/>
      <c r="AJ1251" s="8"/>
      <c r="AK1251" s="8"/>
      <c r="AL1251" s="8"/>
      <c r="AM1251" s="8"/>
      <c r="AN1251" s="8"/>
      <c r="AO1251" s="8"/>
      <c r="AP1251" s="8"/>
      <c r="AQ1251" s="8"/>
      <c r="AR1251" s="8"/>
      <c r="AS1251" s="8"/>
      <c r="AT1251" s="8"/>
      <c r="AU1251" s="8"/>
      <c r="AV1251" s="8"/>
      <c r="AW1251" s="8"/>
      <c r="AX1251" s="8"/>
      <c r="AY1251" s="8"/>
      <c r="AZ1251" s="8"/>
      <c r="BA1251" s="8"/>
      <c r="BB1251" s="8"/>
      <c r="BC1251" s="8"/>
      <c r="BD1251" s="8"/>
      <c r="BE1251" s="8"/>
      <c r="BF1251" s="8"/>
      <c r="BG1251" s="8"/>
      <c r="BH1251" s="8"/>
      <c r="BI1251" s="8"/>
      <c r="BJ1251" s="8"/>
      <c r="BK1251" s="8"/>
      <c r="BL1251" s="8"/>
      <c r="BM1251" s="8"/>
      <c r="BN1251" s="8"/>
      <c r="BO1251" s="8"/>
      <c r="BP1251" s="8"/>
      <c r="BQ1251" s="8"/>
      <c r="BR1251" s="8"/>
      <c r="BS1251" s="8"/>
      <c r="BT1251" s="8"/>
      <c r="BU1251" s="8"/>
      <c r="BV1251" s="8"/>
      <c r="BW1251" s="8"/>
      <c r="BX1251" s="8"/>
    </row>
    <row r="1252" spans="5:76"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8"/>
      <c r="AD1252" s="8"/>
      <c r="AE1252" s="8"/>
      <c r="AF1252" s="8"/>
      <c r="AG1252" s="8"/>
      <c r="AH1252" s="8"/>
      <c r="AI1252" s="8"/>
      <c r="AJ1252" s="8"/>
      <c r="AK1252" s="8"/>
      <c r="AL1252" s="8"/>
      <c r="AM1252" s="8"/>
      <c r="AN1252" s="8"/>
      <c r="AO1252" s="8"/>
      <c r="AP1252" s="8"/>
      <c r="AQ1252" s="8"/>
      <c r="AR1252" s="8"/>
      <c r="AS1252" s="8"/>
      <c r="AT1252" s="8"/>
      <c r="AU1252" s="8"/>
      <c r="AV1252" s="8"/>
      <c r="AW1252" s="8"/>
      <c r="AX1252" s="8"/>
      <c r="AY1252" s="8"/>
      <c r="AZ1252" s="8"/>
      <c r="BA1252" s="8"/>
      <c r="BB1252" s="8"/>
      <c r="BC1252" s="8"/>
      <c r="BD1252" s="8"/>
      <c r="BE1252" s="8"/>
      <c r="BF1252" s="8"/>
      <c r="BG1252" s="8"/>
      <c r="BH1252" s="8"/>
      <c r="BI1252" s="8"/>
      <c r="BJ1252" s="8"/>
      <c r="BK1252" s="8"/>
      <c r="BL1252" s="8"/>
      <c r="BM1252" s="8"/>
      <c r="BN1252" s="8"/>
      <c r="BO1252" s="8"/>
      <c r="BP1252" s="8"/>
      <c r="BQ1252" s="8"/>
      <c r="BR1252" s="8"/>
      <c r="BS1252" s="8"/>
      <c r="BT1252" s="8"/>
      <c r="BU1252" s="8"/>
      <c r="BV1252" s="8"/>
      <c r="BW1252" s="8"/>
      <c r="BX1252" s="8"/>
    </row>
    <row r="1253" spans="5:76"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8"/>
      <c r="AD1253" s="8"/>
      <c r="AE1253" s="8"/>
      <c r="AF1253" s="8"/>
      <c r="AG1253" s="8"/>
      <c r="AH1253" s="8"/>
      <c r="AI1253" s="8"/>
      <c r="AJ1253" s="8"/>
      <c r="AK1253" s="8"/>
      <c r="AL1253" s="8"/>
      <c r="AM1253" s="8"/>
      <c r="AN1253" s="8"/>
      <c r="AO1253" s="8"/>
      <c r="AP1253" s="8"/>
      <c r="AQ1253" s="8"/>
      <c r="AR1253" s="8"/>
      <c r="AS1253" s="8"/>
      <c r="AT1253" s="8"/>
      <c r="AU1253" s="8"/>
      <c r="AV1253" s="8"/>
      <c r="AW1253" s="8"/>
      <c r="AX1253" s="8"/>
      <c r="AY1253" s="8"/>
      <c r="AZ1253" s="8"/>
      <c r="BA1253" s="8"/>
      <c r="BB1253" s="8"/>
      <c r="BC1253" s="8"/>
      <c r="BD1253" s="8"/>
      <c r="BE1253" s="8"/>
      <c r="BF1253" s="8"/>
      <c r="BG1253" s="8"/>
      <c r="BH1253" s="8"/>
      <c r="BI1253" s="8"/>
      <c r="BJ1253" s="8"/>
      <c r="BK1253" s="8"/>
      <c r="BL1253" s="8"/>
      <c r="BM1253" s="8"/>
      <c r="BN1253" s="8"/>
      <c r="BO1253" s="8"/>
      <c r="BP1253" s="8"/>
      <c r="BQ1253" s="8"/>
      <c r="BR1253" s="8"/>
      <c r="BS1253" s="8"/>
      <c r="BT1253" s="8"/>
      <c r="BU1253" s="8"/>
      <c r="BV1253" s="8"/>
      <c r="BW1253" s="8"/>
      <c r="BX1253" s="8"/>
    </row>
    <row r="1254" spans="5:76"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8"/>
      <c r="AD1254" s="8"/>
      <c r="AE1254" s="8"/>
      <c r="AF1254" s="8"/>
      <c r="AG1254" s="8"/>
      <c r="AH1254" s="8"/>
      <c r="AI1254" s="8"/>
      <c r="AJ1254" s="8"/>
      <c r="AK1254" s="8"/>
      <c r="AL1254" s="8"/>
      <c r="AM1254" s="8"/>
      <c r="AN1254" s="8"/>
      <c r="AO1254" s="8"/>
      <c r="AP1254" s="8"/>
      <c r="AQ1254" s="8"/>
      <c r="AR1254" s="8"/>
      <c r="AS1254" s="8"/>
      <c r="AT1254" s="8"/>
      <c r="AU1254" s="8"/>
      <c r="AV1254" s="8"/>
      <c r="AW1254" s="8"/>
      <c r="AX1254" s="8"/>
      <c r="AY1254" s="8"/>
      <c r="AZ1254" s="8"/>
      <c r="BA1254" s="8"/>
      <c r="BB1254" s="8"/>
      <c r="BC1254" s="8"/>
      <c r="BD1254" s="8"/>
      <c r="BE1254" s="8"/>
      <c r="BF1254" s="8"/>
      <c r="BG1254" s="8"/>
      <c r="BH1254" s="8"/>
      <c r="BI1254" s="8"/>
      <c r="BJ1254" s="8"/>
      <c r="BK1254" s="8"/>
      <c r="BL1254" s="8"/>
      <c r="BM1254" s="8"/>
      <c r="BN1254" s="8"/>
      <c r="BO1254" s="8"/>
      <c r="BP1254" s="8"/>
      <c r="BQ1254" s="8"/>
      <c r="BR1254" s="8"/>
      <c r="BS1254" s="8"/>
      <c r="BT1254" s="8"/>
      <c r="BU1254" s="8"/>
      <c r="BV1254" s="8"/>
      <c r="BW1254" s="8"/>
      <c r="BX1254" s="8"/>
    </row>
    <row r="1255" spans="5:76"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8"/>
      <c r="AD1255" s="8"/>
      <c r="AE1255" s="8"/>
      <c r="AF1255" s="8"/>
      <c r="AG1255" s="8"/>
      <c r="AH1255" s="8"/>
      <c r="AI1255" s="8"/>
      <c r="AJ1255" s="8"/>
      <c r="AK1255" s="8"/>
      <c r="AL1255" s="8"/>
      <c r="AM1255" s="8"/>
      <c r="AN1255" s="8"/>
      <c r="AO1255" s="8"/>
      <c r="AP1255" s="8"/>
      <c r="AQ1255" s="8"/>
      <c r="AR1255" s="8"/>
      <c r="AS1255" s="8"/>
      <c r="AT1255" s="8"/>
      <c r="AU1255" s="8"/>
      <c r="AV1255" s="8"/>
      <c r="AW1255" s="8"/>
      <c r="AX1255" s="8"/>
      <c r="AY1255" s="8"/>
      <c r="AZ1255" s="8"/>
      <c r="BA1255" s="8"/>
      <c r="BB1255" s="8"/>
      <c r="BC1255" s="8"/>
      <c r="BD1255" s="8"/>
      <c r="BE1255" s="8"/>
      <c r="BF1255" s="8"/>
      <c r="BG1255" s="8"/>
      <c r="BH1255" s="8"/>
      <c r="BI1255" s="8"/>
      <c r="BJ1255" s="8"/>
      <c r="BK1255" s="8"/>
      <c r="BL1255" s="8"/>
      <c r="BM1255" s="8"/>
      <c r="BN1255" s="8"/>
      <c r="BO1255" s="8"/>
      <c r="BP1255" s="8"/>
      <c r="BQ1255" s="8"/>
      <c r="BR1255" s="8"/>
      <c r="BS1255" s="8"/>
      <c r="BT1255" s="8"/>
      <c r="BU1255" s="8"/>
      <c r="BV1255" s="8"/>
      <c r="BW1255" s="8"/>
      <c r="BX1255" s="8"/>
    </row>
    <row r="1256" spans="5:76"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8"/>
      <c r="AD1256" s="8"/>
      <c r="AE1256" s="8"/>
      <c r="AF1256" s="8"/>
      <c r="AG1256" s="8"/>
      <c r="AH1256" s="8"/>
      <c r="AI1256" s="8"/>
      <c r="AJ1256" s="8"/>
      <c r="AK1256" s="8"/>
      <c r="AL1256" s="8"/>
      <c r="AM1256" s="8"/>
      <c r="AN1256" s="8"/>
      <c r="AO1256" s="8"/>
      <c r="AP1256" s="8"/>
      <c r="AQ1256" s="8"/>
      <c r="AR1256" s="8"/>
      <c r="AS1256" s="8"/>
      <c r="AT1256" s="8"/>
      <c r="AU1256" s="8"/>
      <c r="AV1256" s="8"/>
      <c r="AW1256" s="8"/>
      <c r="AX1256" s="8"/>
      <c r="AY1256" s="8"/>
      <c r="AZ1256" s="8"/>
      <c r="BA1256" s="8"/>
      <c r="BB1256" s="8"/>
      <c r="BC1256" s="8"/>
      <c r="BD1256" s="8"/>
      <c r="BE1256" s="8"/>
      <c r="BF1256" s="8"/>
      <c r="BG1256" s="8"/>
      <c r="BH1256" s="8"/>
      <c r="BI1256" s="8"/>
      <c r="BJ1256" s="8"/>
      <c r="BK1256" s="8"/>
      <c r="BL1256" s="8"/>
      <c r="BM1256" s="8"/>
      <c r="BN1256" s="8"/>
      <c r="BO1256" s="8"/>
      <c r="BP1256" s="8"/>
      <c r="BQ1256" s="8"/>
      <c r="BR1256" s="8"/>
      <c r="BS1256" s="8"/>
      <c r="BT1256" s="8"/>
      <c r="BU1256" s="8"/>
      <c r="BV1256" s="8"/>
      <c r="BW1256" s="8"/>
      <c r="BX1256" s="8"/>
    </row>
    <row r="1257" spans="5:76"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8"/>
      <c r="AD1257" s="8"/>
      <c r="AE1257" s="8"/>
      <c r="AF1257" s="8"/>
      <c r="AG1257" s="8"/>
      <c r="AH1257" s="8"/>
      <c r="AI1257" s="8"/>
      <c r="AJ1257" s="8"/>
      <c r="AK1257" s="8"/>
      <c r="AL1257" s="8"/>
      <c r="AM1257" s="8"/>
      <c r="AN1257" s="8"/>
      <c r="AO1257" s="8"/>
      <c r="AP1257" s="8"/>
      <c r="AQ1257" s="8"/>
      <c r="AR1257" s="8"/>
      <c r="AS1257" s="8"/>
      <c r="AT1257" s="8"/>
      <c r="AU1257" s="8"/>
      <c r="AV1257" s="8"/>
      <c r="AW1257" s="8"/>
      <c r="AX1257" s="8"/>
      <c r="AY1257" s="8"/>
      <c r="AZ1257" s="8"/>
      <c r="BA1257" s="8"/>
      <c r="BB1257" s="8"/>
      <c r="BC1257" s="8"/>
      <c r="BD1257" s="8"/>
      <c r="BE1257" s="8"/>
      <c r="BF1257" s="8"/>
      <c r="BG1257" s="8"/>
      <c r="BH1257" s="8"/>
      <c r="BI1257" s="8"/>
      <c r="BJ1257" s="8"/>
      <c r="BK1257" s="8"/>
      <c r="BL1257" s="8"/>
      <c r="BM1257" s="8"/>
      <c r="BN1257" s="8"/>
      <c r="BO1257" s="8"/>
      <c r="BP1257" s="8"/>
      <c r="BQ1257" s="8"/>
      <c r="BR1257" s="8"/>
      <c r="BS1257" s="8"/>
      <c r="BT1257" s="8"/>
      <c r="BU1257" s="8"/>
      <c r="BV1257" s="8"/>
      <c r="BW1257" s="8"/>
      <c r="BX1257" s="8"/>
    </row>
    <row r="1258" spans="5:76"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8"/>
      <c r="AD1258" s="8"/>
      <c r="AE1258" s="8"/>
      <c r="AF1258" s="8"/>
      <c r="AG1258" s="8"/>
      <c r="AH1258" s="8"/>
      <c r="AI1258" s="8"/>
      <c r="AJ1258" s="8"/>
      <c r="AK1258" s="8"/>
      <c r="AL1258" s="8"/>
      <c r="AM1258" s="8"/>
      <c r="AN1258" s="8"/>
      <c r="AO1258" s="8"/>
      <c r="AP1258" s="8"/>
      <c r="AQ1258" s="8"/>
      <c r="AR1258" s="8"/>
      <c r="AS1258" s="8"/>
      <c r="AT1258" s="8"/>
      <c r="AU1258" s="8"/>
      <c r="AV1258" s="8"/>
      <c r="AW1258" s="8"/>
      <c r="AX1258" s="8"/>
      <c r="AY1258" s="8"/>
      <c r="AZ1258" s="8"/>
      <c r="BA1258" s="8"/>
      <c r="BB1258" s="8"/>
      <c r="BC1258" s="8"/>
      <c r="BD1258" s="8"/>
      <c r="BE1258" s="8"/>
      <c r="BF1258" s="8"/>
      <c r="BG1258" s="8"/>
      <c r="BH1258" s="8"/>
      <c r="BI1258" s="8"/>
      <c r="BJ1258" s="8"/>
      <c r="BK1258" s="8"/>
      <c r="BL1258" s="8"/>
      <c r="BM1258" s="8"/>
      <c r="BN1258" s="8"/>
      <c r="BO1258" s="8"/>
      <c r="BP1258" s="8"/>
      <c r="BQ1258" s="8"/>
      <c r="BR1258" s="8"/>
      <c r="BS1258" s="8"/>
      <c r="BT1258" s="8"/>
      <c r="BU1258" s="8"/>
      <c r="BV1258" s="8"/>
      <c r="BW1258" s="8"/>
      <c r="BX1258" s="8"/>
    </row>
    <row r="1259" spans="5:76"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8"/>
      <c r="AD1259" s="8"/>
      <c r="AE1259" s="8"/>
      <c r="AF1259" s="8"/>
      <c r="AG1259" s="8"/>
      <c r="AH1259" s="8"/>
      <c r="AI1259" s="8"/>
      <c r="AJ1259" s="8"/>
      <c r="AK1259" s="8"/>
      <c r="AL1259" s="8"/>
      <c r="AM1259" s="8"/>
      <c r="AN1259" s="8"/>
      <c r="AO1259" s="8"/>
      <c r="AP1259" s="8"/>
      <c r="AQ1259" s="8"/>
      <c r="AR1259" s="8"/>
      <c r="AS1259" s="8"/>
      <c r="AT1259" s="8"/>
      <c r="AU1259" s="8"/>
      <c r="AV1259" s="8"/>
      <c r="AW1259" s="8"/>
      <c r="AX1259" s="8"/>
      <c r="AY1259" s="8"/>
      <c r="AZ1259" s="8"/>
      <c r="BA1259" s="8"/>
      <c r="BB1259" s="8"/>
      <c r="BC1259" s="8"/>
      <c r="BD1259" s="8"/>
      <c r="BE1259" s="8"/>
      <c r="BF1259" s="8"/>
      <c r="BG1259" s="8"/>
      <c r="BH1259" s="8"/>
      <c r="BI1259" s="8"/>
      <c r="BJ1259" s="8"/>
      <c r="BK1259" s="8"/>
      <c r="BL1259" s="8"/>
      <c r="BM1259" s="8"/>
      <c r="BN1259" s="8"/>
      <c r="BO1259" s="8"/>
      <c r="BP1259" s="8"/>
      <c r="BQ1259" s="8"/>
      <c r="BR1259" s="8"/>
      <c r="BS1259" s="8"/>
      <c r="BT1259" s="8"/>
      <c r="BU1259" s="8"/>
      <c r="BV1259" s="8"/>
      <c r="BW1259" s="8"/>
      <c r="BX1259" s="8"/>
    </row>
    <row r="1260" spans="5:76"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8"/>
      <c r="AD1260" s="8"/>
      <c r="AE1260" s="8"/>
      <c r="AF1260" s="8"/>
      <c r="AG1260" s="8"/>
      <c r="AH1260" s="8"/>
      <c r="AI1260" s="8"/>
      <c r="AJ1260" s="8"/>
      <c r="AK1260" s="8"/>
      <c r="AL1260" s="8"/>
      <c r="AM1260" s="8"/>
      <c r="AN1260" s="8"/>
      <c r="AO1260" s="8"/>
      <c r="AP1260" s="8"/>
      <c r="AQ1260" s="8"/>
      <c r="AR1260" s="8"/>
      <c r="AS1260" s="8"/>
      <c r="AT1260" s="8"/>
      <c r="AU1260" s="8"/>
      <c r="AV1260" s="8"/>
      <c r="AW1260" s="8"/>
      <c r="AX1260" s="8"/>
      <c r="AY1260" s="8"/>
      <c r="AZ1260" s="8"/>
      <c r="BA1260" s="8"/>
      <c r="BB1260" s="8"/>
      <c r="BC1260" s="8"/>
      <c r="BD1260" s="8"/>
      <c r="BE1260" s="8"/>
      <c r="BF1260" s="8"/>
      <c r="BG1260" s="8"/>
      <c r="BH1260" s="8"/>
      <c r="BI1260" s="8"/>
      <c r="BJ1260" s="8"/>
      <c r="BK1260" s="8"/>
      <c r="BL1260" s="8"/>
      <c r="BM1260" s="8"/>
      <c r="BN1260" s="8"/>
      <c r="BO1260" s="8"/>
      <c r="BP1260" s="8"/>
      <c r="BQ1260" s="8"/>
      <c r="BR1260" s="8"/>
      <c r="BS1260" s="8"/>
      <c r="BT1260" s="8"/>
      <c r="BU1260" s="8"/>
      <c r="BV1260" s="8"/>
      <c r="BW1260" s="8"/>
      <c r="BX1260" s="8"/>
    </row>
    <row r="1261" spans="5:76"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8"/>
      <c r="AD1261" s="8"/>
      <c r="AE1261" s="8"/>
      <c r="AF1261" s="8"/>
      <c r="AG1261" s="8"/>
      <c r="AH1261" s="8"/>
      <c r="AI1261" s="8"/>
      <c r="AJ1261" s="8"/>
      <c r="AK1261" s="8"/>
      <c r="AL1261" s="8"/>
      <c r="AM1261" s="8"/>
      <c r="AN1261" s="8"/>
      <c r="AO1261" s="8"/>
      <c r="AP1261" s="8"/>
      <c r="AQ1261" s="8"/>
      <c r="AR1261" s="8"/>
      <c r="AS1261" s="8"/>
      <c r="AT1261" s="8"/>
      <c r="AU1261" s="8"/>
      <c r="AV1261" s="8"/>
      <c r="AW1261" s="8"/>
      <c r="AX1261" s="8"/>
      <c r="AY1261" s="8"/>
      <c r="AZ1261" s="8"/>
      <c r="BA1261" s="8"/>
      <c r="BB1261" s="8"/>
      <c r="BC1261" s="8"/>
      <c r="BD1261" s="8"/>
      <c r="BE1261" s="8"/>
      <c r="BF1261" s="8"/>
      <c r="BG1261" s="8"/>
      <c r="BH1261" s="8"/>
      <c r="BI1261" s="8"/>
      <c r="BJ1261" s="8"/>
      <c r="BK1261" s="8"/>
      <c r="BL1261" s="8"/>
      <c r="BM1261" s="8"/>
      <c r="BN1261" s="8"/>
      <c r="BO1261" s="8"/>
      <c r="BP1261" s="8"/>
      <c r="BQ1261" s="8"/>
      <c r="BR1261" s="8"/>
      <c r="BS1261" s="8"/>
      <c r="BT1261" s="8"/>
      <c r="BU1261" s="8"/>
      <c r="BV1261" s="8"/>
      <c r="BW1261" s="8"/>
      <c r="BX1261" s="8"/>
    </row>
    <row r="1262" spans="5:76"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8"/>
      <c r="AD1262" s="8"/>
      <c r="AE1262" s="8"/>
      <c r="AF1262" s="8"/>
      <c r="AG1262" s="8"/>
      <c r="AH1262" s="8"/>
      <c r="AI1262" s="8"/>
      <c r="AJ1262" s="8"/>
      <c r="AK1262" s="8"/>
      <c r="AL1262" s="8"/>
      <c r="AM1262" s="8"/>
      <c r="AN1262" s="8"/>
      <c r="AO1262" s="8"/>
      <c r="AP1262" s="8"/>
      <c r="AQ1262" s="8"/>
      <c r="AR1262" s="8"/>
      <c r="AS1262" s="8"/>
      <c r="AT1262" s="8"/>
      <c r="AU1262" s="8"/>
      <c r="AV1262" s="8"/>
      <c r="AW1262" s="8"/>
      <c r="AX1262" s="8"/>
      <c r="AY1262" s="8"/>
      <c r="AZ1262" s="8"/>
      <c r="BA1262" s="8"/>
      <c r="BB1262" s="8"/>
      <c r="BC1262" s="8"/>
      <c r="BD1262" s="8"/>
      <c r="BE1262" s="8"/>
      <c r="BF1262" s="8"/>
      <c r="BG1262" s="8"/>
      <c r="BH1262" s="8"/>
      <c r="BI1262" s="8"/>
      <c r="BJ1262" s="8"/>
      <c r="BK1262" s="8"/>
      <c r="BL1262" s="8"/>
      <c r="BM1262" s="8"/>
      <c r="BN1262" s="8"/>
      <c r="BO1262" s="8"/>
      <c r="BP1262" s="8"/>
      <c r="BQ1262" s="8"/>
      <c r="BR1262" s="8"/>
      <c r="BS1262" s="8"/>
      <c r="BT1262" s="8"/>
      <c r="BU1262" s="8"/>
      <c r="BV1262" s="8"/>
      <c r="BW1262" s="8"/>
      <c r="BX1262" s="8"/>
    </row>
    <row r="1263" spans="5:76"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8"/>
      <c r="AD1263" s="8"/>
      <c r="AE1263" s="8"/>
      <c r="AF1263" s="8"/>
      <c r="AG1263" s="8"/>
      <c r="AH1263" s="8"/>
      <c r="AI1263" s="8"/>
      <c r="AJ1263" s="8"/>
      <c r="AK1263" s="8"/>
      <c r="AL1263" s="8"/>
      <c r="AM1263" s="8"/>
      <c r="AN1263" s="8"/>
      <c r="AO1263" s="8"/>
      <c r="AP1263" s="8"/>
      <c r="AQ1263" s="8"/>
      <c r="AR1263" s="8"/>
      <c r="AS1263" s="8"/>
      <c r="AT1263" s="8"/>
      <c r="AU1263" s="8"/>
      <c r="AV1263" s="8"/>
      <c r="AW1263" s="8"/>
      <c r="AX1263" s="8"/>
      <c r="AY1263" s="8"/>
      <c r="AZ1263" s="8"/>
      <c r="BA1263" s="8"/>
      <c r="BB1263" s="8"/>
      <c r="BC1263" s="8"/>
      <c r="BD1263" s="8"/>
      <c r="BE1263" s="8"/>
      <c r="BF1263" s="8"/>
      <c r="BG1263" s="8"/>
      <c r="BH1263" s="8"/>
      <c r="BI1263" s="8"/>
      <c r="BJ1263" s="8"/>
      <c r="BK1263" s="8"/>
      <c r="BL1263" s="8"/>
      <c r="BM1263" s="8"/>
      <c r="BN1263" s="8"/>
      <c r="BO1263" s="8"/>
      <c r="BP1263" s="8"/>
      <c r="BQ1263" s="8"/>
      <c r="BR1263" s="8"/>
      <c r="BS1263" s="8"/>
      <c r="BT1263" s="8"/>
      <c r="BU1263" s="8"/>
      <c r="BV1263" s="8"/>
      <c r="BW1263" s="8"/>
      <c r="BX1263" s="8"/>
    </row>
    <row r="1264" spans="5:76"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8"/>
      <c r="AD1264" s="8"/>
      <c r="AE1264" s="8"/>
      <c r="AF1264" s="8"/>
      <c r="AG1264" s="8"/>
      <c r="AH1264" s="8"/>
      <c r="AI1264" s="8"/>
      <c r="AJ1264" s="8"/>
      <c r="AK1264" s="8"/>
      <c r="AL1264" s="8"/>
      <c r="AM1264" s="8"/>
      <c r="AN1264" s="8"/>
      <c r="AO1264" s="8"/>
      <c r="AP1264" s="8"/>
      <c r="AQ1264" s="8"/>
      <c r="AR1264" s="8"/>
      <c r="AS1264" s="8"/>
      <c r="AT1264" s="8"/>
      <c r="AU1264" s="8"/>
      <c r="AV1264" s="8"/>
      <c r="AW1264" s="8"/>
      <c r="AX1264" s="8"/>
      <c r="AY1264" s="8"/>
      <c r="AZ1264" s="8"/>
      <c r="BA1264" s="8"/>
      <c r="BB1264" s="8"/>
      <c r="BC1264" s="8"/>
      <c r="BD1264" s="8"/>
      <c r="BE1264" s="8"/>
      <c r="BF1264" s="8"/>
      <c r="BG1264" s="8"/>
      <c r="BH1264" s="8"/>
      <c r="BI1264" s="8"/>
      <c r="BJ1264" s="8"/>
      <c r="BK1264" s="8"/>
      <c r="BL1264" s="8"/>
      <c r="BM1264" s="8"/>
      <c r="BN1264" s="8"/>
      <c r="BO1264" s="8"/>
      <c r="BP1264" s="8"/>
      <c r="BQ1264" s="8"/>
      <c r="BR1264" s="8"/>
      <c r="BS1264" s="8"/>
      <c r="BT1264" s="8"/>
      <c r="BU1264" s="8"/>
      <c r="BV1264" s="8"/>
      <c r="BW1264" s="8"/>
      <c r="BX1264" s="8"/>
    </row>
    <row r="1265" spans="5:76"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8"/>
      <c r="AD1265" s="8"/>
      <c r="AE1265" s="8"/>
      <c r="AF1265" s="8"/>
      <c r="AG1265" s="8"/>
      <c r="AH1265" s="8"/>
      <c r="AI1265" s="8"/>
      <c r="AJ1265" s="8"/>
      <c r="AK1265" s="8"/>
      <c r="AL1265" s="8"/>
      <c r="AM1265" s="8"/>
      <c r="AN1265" s="8"/>
      <c r="AO1265" s="8"/>
      <c r="AP1265" s="8"/>
      <c r="AQ1265" s="8"/>
      <c r="AR1265" s="8"/>
      <c r="AS1265" s="8"/>
      <c r="AT1265" s="8"/>
      <c r="AU1265" s="8"/>
      <c r="AV1265" s="8"/>
      <c r="AW1265" s="8"/>
      <c r="AX1265" s="8"/>
      <c r="AY1265" s="8"/>
      <c r="AZ1265" s="8"/>
      <c r="BA1265" s="8"/>
      <c r="BB1265" s="8"/>
      <c r="BC1265" s="8"/>
      <c r="BD1265" s="8"/>
      <c r="BE1265" s="8"/>
      <c r="BF1265" s="8"/>
      <c r="BG1265" s="8"/>
      <c r="BH1265" s="8"/>
      <c r="BI1265" s="8"/>
      <c r="BJ1265" s="8"/>
      <c r="BK1265" s="8"/>
      <c r="BL1265" s="8"/>
      <c r="BM1265" s="8"/>
      <c r="BN1265" s="8"/>
      <c r="BO1265" s="8"/>
      <c r="BP1265" s="8"/>
      <c r="BQ1265" s="8"/>
      <c r="BR1265" s="8"/>
      <c r="BS1265" s="8"/>
      <c r="BT1265" s="8"/>
      <c r="BU1265" s="8"/>
      <c r="BV1265" s="8"/>
      <c r="BW1265" s="8"/>
      <c r="BX1265" s="8"/>
    </row>
    <row r="1266" spans="5:76"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8"/>
      <c r="AD1266" s="8"/>
      <c r="AE1266" s="8"/>
      <c r="AF1266" s="8"/>
      <c r="AG1266" s="8"/>
      <c r="AH1266" s="8"/>
      <c r="AI1266" s="8"/>
      <c r="AJ1266" s="8"/>
      <c r="AK1266" s="8"/>
      <c r="AL1266" s="8"/>
      <c r="AM1266" s="8"/>
      <c r="AN1266" s="8"/>
      <c r="AO1266" s="8"/>
      <c r="AP1266" s="8"/>
      <c r="AQ1266" s="8"/>
      <c r="AR1266" s="8"/>
      <c r="AS1266" s="8"/>
      <c r="AT1266" s="8"/>
      <c r="AU1266" s="8"/>
      <c r="AV1266" s="8"/>
      <c r="AW1266" s="8"/>
      <c r="AX1266" s="8"/>
      <c r="AY1266" s="8"/>
      <c r="AZ1266" s="8"/>
      <c r="BA1266" s="8"/>
      <c r="BB1266" s="8"/>
      <c r="BC1266" s="8"/>
      <c r="BD1266" s="8"/>
      <c r="BE1266" s="8"/>
      <c r="BF1266" s="8"/>
      <c r="BG1266" s="8"/>
      <c r="BH1266" s="8"/>
      <c r="BI1266" s="8"/>
      <c r="BJ1266" s="8"/>
      <c r="BK1266" s="8"/>
      <c r="BL1266" s="8"/>
      <c r="BM1266" s="8"/>
      <c r="BN1266" s="8"/>
      <c r="BO1266" s="8"/>
      <c r="BP1266" s="8"/>
      <c r="BQ1266" s="8"/>
      <c r="BR1266" s="8"/>
      <c r="BS1266" s="8"/>
      <c r="BT1266" s="8"/>
      <c r="BU1266" s="8"/>
      <c r="BV1266" s="8"/>
      <c r="BW1266" s="8"/>
      <c r="BX1266" s="8"/>
    </row>
    <row r="1267" spans="5:76"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8"/>
      <c r="AD1267" s="8"/>
      <c r="AE1267" s="8"/>
      <c r="AF1267" s="8"/>
      <c r="AG1267" s="8"/>
      <c r="AH1267" s="8"/>
      <c r="AI1267" s="8"/>
      <c r="AJ1267" s="8"/>
      <c r="AK1267" s="8"/>
      <c r="AL1267" s="8"/>
      <c r="AM1267" s="8"/>
      <c r="AN1267" s="8"/>
      <c r="AO1267" s="8"/>
      <c r="AP1267" s="8"/>
      <c r="AQ1267" s="8"/>
      <c r="AR1267" s="8"/>
      <c r="AS1267" s="8"/>
      <c r="AT1267" s="8"/>
      <c r="AU1267" s="8"/>
      <c r="AV1267" s="8"/>
      <c r="AW1267" s="8"/>
      <c r="AX1267" s="8"/>
      <c r="AY1267" s="8"/>
      <c r="AZ1267" s="8"/>
      <c r="BA1267" s="8"/>
      <c r="BB1267" s="8"/>
      <c r="BC1267" s="8"/>
      <c r="BD1267" s="8"/>
      <c r="BE1267" s="8"/>
      <c r="BF1267" s="8"/>
      <c r="BG1267" s="8"/>
      <c r="BH1267" s="8"/>
      <c r="BI1267" s="8"/>
      <c r="BJ1267" s="8"/>
      <c r="BK1267" s="8"/>
      <c r="BL1267" s="8"/>
      <c r="BM1267" s="8"/>
      <c r="BN1267" s="8"/>
      <c r="BO1267" s="8"/>
      <c r="BP1267" s="8"/>
      <c r="BQ1267" s="8"/>
      <c r="BR1267" s="8"/>
      <c r="BS1267" s="8"/>
      <c r="BT1267" s="8"/>
      <c r="BU1267" s="8"/>
      <c r="BV1267" s="8"/>
      <c r="BW1267" s="8"/>
      <c r="BX1267" s="8"/>
    </row>
    <row r="1268" spans="5:76"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8"/>
      <c r="AD1268" s="8"/>
      <c r="AE1268" s="8"/>
      <c r="AF1268" s="8"/>
      <c r="AG1268" s="8"/>
      <c r="AH1268" s="8"/>
      <c r="AI1268" s="8"/>
      <c r="AJ1268" s="8"/>
      <c r="AK1268" s="8"/>
      <c r="AL1268" s="8"/>
      <c r="AM1268" s="8"/>
      <c r="AN1268" s="8"/>
      <c r="AO1268" s="8"/>
      <c r="AP1268" s="8"/>
      <c r="AQ1268" s="8"/>
      <c r="AR1268" s="8"/>
      <c r="AS1268" s="8"/>
      <c r="AT1268" s="8"/>
      <c r="AU1268" s="8"/>
      <c r="AV1268" s="8"/>
      <c r="AW1268" s="8"/>
      <c r="AX1268" s="8"/>
      <c r="AY1268" s="8"/>
      <c r="AZ1268" s="8"/>
      <c r="BA1268" s="8"/>
      <c r="BB1268" s="8"/>
      <c r="BC1268" s="8"/>
      <c r="BD1268" s="8"/>
      <c r="BE1268" s="8"/>
      <c r="BF1268" s="8"/>
      <c r="BG1268" s="8"/>
      <c r="BH1268" s="8"/>
      <c r="BI1268" s="8"/>
      <c r="BJ1268" s="8"/>
      <c r="BK1268" s="8"/>
      <c r="BL1268" s="8"/>
      <c r="BM1268" s="8"/>
      <c r="BN1268" s="8"/>
      <c r="BO1268" s="8"/>
      <c r="BP1268" s="8"/>
      <c r="BQ1268" s="8"/>
      <c r="BR1268" s="8"/>
      <c r="BS1268" s="8"/>
      <c r="BT1268" s="8"/>
      <c r="BU1268" s="8"/>
      <c r="BV1268" s="8"/>
      <c r="BW1268" s="8"/>
      <c r="BX1268" s="8"/>
    </row>
    <row r="1269" spans="5:76"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8"/>
      <c r="AD1269" s="8"/>
      <c r="AE1269" s="8"/>
      <c r="AF1269" s="8"/>
      <c r="AG1269" s="8"/>
      <c r="AH1269" s="8"/>
      <c r="AI1269" s="8"/>
      <c r="AJ1269" s="8"/>
      <c r="AK1269" s="8"/>
      <c r="AL1269" s="8"/>
      <c r="AM1269" s="8"/>
      <c r="AN1269" s="8"/>
      <c r="AO1269" s="8"/>
      <c r="AP1269" s="8"/>
      <c r="AQ1269" s="8"/>
      <c r="AR1269" s="8"/>
      <c r="AS1269" s="8"/>
      <c r="AT1269" s="8"/>
      <c r="AU1269" s="8"/>
      <c r="AV1269" s="8"/>
      <c r="AW1269" s="8"/>
      <c r="AX1269" s="8"/>
      <c r="AY1269" s="8"/>
      <c r="AZ1269" s="8"/>
      <c r="BA1269" s="8"/>
      <c r="BB1269" s="8"/>
      <c r="BC1269" s="8"/>
      <c r="BD1269" s="8"/>
      <c r="BE1269" s="8"/>
      <c r="BF1269" s="8"/>
      <c r="BG1269" s="8"/>
      <c r="BH1269" s="8"/>
      <c r="BI1269" s="8"/>
      <c r="BJ1269" s="8"/>
      <c r="BK1269" s="8"/>
      <c r="BL1269" s="8"/>
      <c r="BM1269" s="8"/>
      <c r="BN1269" s="8"/>
      <c r="BO1269" s="8"/>
      <c r="BP1269" s="8"/>
      <c r="BQ1269" s="8"/>
      <c r="BR1269" s="8"/>
      <c r="BS1269" s="8"/>
      <c r="BT1269" s="8"/>
      <c r="BU1269" s="8"/>
      <c r="BV1269" s="8"/>
      <c r="BW1269" s="8"/>
      <c r="BX1269" s="8"/>
    </row>
    <row r="1270" spans="5:76"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8"/>
      <c r="AD1270" s="8"/>
      <c r="AE1270" s="8"/>
      <c r="AF1270" s="8"/>
      <c r="AG1270" s="8"/>
      <c r="AH1270" s="8"/>
      <c r="AI1270" s="8"/>
      <c r="AJ1270" s="8"/>
      <c r="AK1270" s="8"/>
      <c r="AL1270" s="8"/>
      <c r="AM1270" s="8"/>
      <c r="AN1270" s="8"/>
      <c r="AO1270" s="8"/>
      <c r="AP1270" s="8"/>
      <c r="AQ1270" s="8"/>
      <c r="AR1270" s="8"/>
      <c r="AS1270" s="8"/>
      <c r="AT1270" s="8"/>
      <c r="AU1270" s="8"/>
      <c r="AV1270" s="8"/>
      <c r="AW1270" s="8"/>
      <c r="AX1270" s="8"/>
      <c r="AY1270" s="8"/>
      <c r="AZ1270" s="8"/>
      <c r="BA1270" s="8"/>
      <c r="BB1270" s="8"/>
      <c r="BC1270" s="8"/>
      <c r="BD1270" s="8"/>
      <c r="BE1270" s="8"/>
      <c r="BF1270" s="8"/>
      <c r="BG1270" s="8"/>
      <c r="BH1270" s="8"/>
      <c r="BI1270" s="8"/>
      <c r="BJ1270" s="8"/>
      <c r="BK1270" s="8"/>
      <c r="BL1270" s="8"/>
      <c r="BM1270" s="8"/>
      <c r="BN1270" s="8"/>
      <c r="BO1270" s="8"/>
      <c r="BP1270" s="8"/>
      <c r="BQ1270" s="8"/>
      <c r="BR1270" s="8"/>
      <c r="BS1270" s="8"/>
      <c r="BT1270" s="8"/>
      <c r="BU1270" s="8"/>
      <c r="BV1270" s="8"/>
      <c r="BW1270" s="8"/>
      <c r="BX1270" s="8"/>
    </row>
    <row r="1271" spans="5:76"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8"/>
      <c r="AD1271" s="8"/>
      <c r="AE1271" s="8"/>
      <c r="AF1271" s="8"/>
      <c r="AG1271" s="8"/>
      <c r="AH1271" s="8"/>
      <c r="AI1271" s="8"/>
      <c r="AJ1271" s="8"/>
      <c r="AK1271" s="8"/>
      <c r="AL1271" s="8"/>
      <c r="AM1271" s="8"/>
      <c r="AN1271" s="8"/>
      <c r="AO1271" s="8"/>
      <c r="AP1271" s="8"/>
      <c r="AQ1271" s="8"/>
      <c r="AR1271" s="8"/>
      <c r="AS1271" s="8"/>
      <c r="AT1271" s="8"/>
      <c r="AU1271" s="8"/>
      <c r="AV1271" s="8"/>
      <c r="AW1271" s="8"/>
      <c r="AX1271" s="8"/>
      <c r="AY1271" s="8"/>
      <c r="AZ1271" s="8"/>
      <c r="BA1271" s="8"/>
      <c r="BB1271" s="8"/>
      <c r="BC1271" s="8"/>
      <c r="BD1271" s="8"/>
      <c r="BE1271" s="8"/>
      <c r="BF1271" s="8"/>
      <c r="BG1271" s="8"/>
      <c r="BH1271" s="8"/>
      <c r="BI1271" s="8"/>
      <c r="BJ1271" s="8"/>
      <c r="BK1271" s="8"/>
      <c r="BL1271" s="8"/>
      <c r="BM1271" s="8"/>
      <c r="BN1271" s="8"/>
      <c r="BO1271" s="8"/>
      <c r="BP1271" s="8"/>
      <c r="BQ1271" s="8"/>
      <c r="BR1271" s="8"/>
      <c r="BS1271" s="8"/>
      <c r="BT1271" s="8"/>
      <c r="BU1271" s="8"/>
      <c r="BV1271" s="8"/>
      <c r="BW1271" s="8"/>
      <c r="BX1271" s="8"/>
    </row>
    <row r="1272" spans="5:76"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8"/>
      <c r="AD1272" s="8"/>
      <c r="AE1272" s="8"/>
      <c r="AF1272" s="8"/>
      <c r="AG1272" s="8"/>
      <c r="AH1272" s="8"/>
      <c r="AI1272" s="8"/>
      <c r="AJ1272" s="8"/>
      <c r="AK1272" s="8"/>
      <c r="AL1272" s="8"/>
      <c r="AM1272" s="8"/>
      <c r="AN1272" s="8"/>
      <c r="AO1272" s="8"/>
      <c r="AP1272" s="8"/>
      <c r="AQ1272" s="8"/>
      <c r="AR1272" s="8"/>
      <c r="AS1272" s="8"/>
      <c r="AT1272" s="8"/>
      <c r="AU1272" s="8"/>
      <c r="AV1272" s="8"/>
      <c r="AW1272" s="8"/>
      <c r="AX1272" s="8"/>
      <c r="AY1272" s="8"/>
      <c r="AZ1272" s="8"/>
      <c r="BA1272" s="8"/>
      <c r="BB1272" s="8"/>
      <c r="BC1272" s="8"/>
      <c r="BD1272" s="8"/>
      <c r="BE1272" s="8"/>
      <c r="BF1272" s="8"/>
      <c r="BG1272" s="8"/>
      <c r="BH1272" s="8"/>
      <c r="BI1272" s="8"/>
      <c r="BJ1272" s="8"/>
      <c r="BK1272" s="8"/>
      <c r="BL1272" s="8"/>
      <c r="BM1272" s="8"/>
      <c r="BN1272" s="8"/>
      <c r="BO1272" s="8"/>
      <c r="BP1272" s="8"/>
      <c r="BQ1272" s="8"/>
      <c r="BR1272" s="8"/>
      <c r="BS1272" s="8"/>
      <c r="BT1272" s="8"/>
      <c r="BU1272" s="8"/>
      <c r="BV1272" s="8"/>
      <c r="BW1272" s="8"/>
      <c r="BX1272" s="8"/>
    </row>
    <row r="1273" spans="5:76"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8"/>
      <c r="AD1273" s="8"/>
      <c r="AE1273" s="8"/>
      <c r="AF1273" s="8"/>
      <c r="AG1273" s="8"/>
      <c r="AH1273" s="8"/>
      <c r="AI1273" s="8"/>
      <c r="AJ1273" s="8"/>
      <c r="AK1273" s="8"/>
      <c r="AL1273" s="8"/>
      <c r="AM1273" s="8"/>
      <c r="AN1273" s="8"/>
      <c r="AO1273" s="8"/>
      <c r="AP1273" s="8"/>
      <c r="AQ1273" s="8"/>
      <c r="AR1273" s="8"/>
      <c r="AS1273" s="8"/>
      <c r="AT1273" s="8"/>
      <c r="AU1273" s="8"/>
      <c r="AV1273" s="8"/>
      <c r="AW1273" s="8"/>
      <c r="AX1273" s="8"/>
      <c r="AY1273" s="8"/>
      <c r="AZ1273" s="8"/>
      <c r="BA1273" s="8"/>
      <c r="BB1273" s="8"/>
      <c r="BC1273" s="8"/>
      <c r="BD1273" s="8"/>
      <c r="BE1273" s="8"/>
      <c r="BF1273" s="8"/>
      <c r="BG1273" s="8"/>
      <c r="BH1273" s="8"/>
      <c r="BI1273" s="8"/>
      <c r="BJ1273" s="8"/>
      <c r="BK1273" s="8"/>
      <c r="BL1273" s="8"/>
      <c r="BM1273" s="8"/>
      <c r="BN1273" s="8"/>
      <c r="BO1273" s="8"/>
      <c r="BP1273" s="8"/>
      <c r="BQ1273" s="8"/>
      <c r="BR1273" s="8"/>
      <c r="BS1273" s="8"/>
      <c r="BT1273" s="8"/>
      <c r="BU1273" s="8"/>
      <c r="BV1273" s="8"/>
      <c r="BW1273" s="8"/>
      <c r="BX1273" s="8"/>
    </row>
    <row r="1274" spans="5:76"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8"/>
      <c r="AD1274" s="8"/>
      <c r="AE1274" s="8"/>
      <c r="AF1274" s="8"/>
      <c r="AG1274" s="8"/>
      <c r="AH1274" s="8"/>
      <c r="AI1274" s="8"/>
      <c r="AJ1274" s="8"/>
      <c r="AK1274" s="8"/>
      <c r="AL1274" s="8"/>
      <c r="AM1274" s="8"/>
      <c r="AN1274" s="8"/>
      <c r="AO1274" s="8"/>
      <c r="AP1274" s="8"/>
      <c r="AQ1274" s="8"/>
      <c r="AR1274" s="8"/>
      <c r="AS1274" s="8"/>
      <c r="AT1274" s="8"/>
      <c r="AU1274" s="8"/>
      <c r="AV1274" s="8"/>
      <c r="AW1274" s="8"/>
      <c r="AX1274" s="8"/>
      <c r="AY1274" s="8"/>
      <c r="AZ1274" s="8"/>
      <c r="BA1274" s="8"/>
      <c r="BB1274" s="8"/>
      <c r="BC1274" s="8"/>
      <c r="BD1274" s="8"/>
      <c r="BE1274" s="8"/>
      <c r="BF1274" s="8"/>
      <c r="BG1274" s="8"/>
      <c r="BH1274" s="8"/>
      <c r="BI1274" s="8"/>
      <c r="BJ1274" s="8"/>
      <c r="BK1274" s="8"/>
      <c r="BL1274" s="8"/>
      <c r="BM1274" s="8"/>
      <c r="BN1274" s="8"/>
      <c r="BO1274" s="8"/>
      <c r="BP1274" s="8"/>
      <c r="BQ1274" s="8"/>
      <c r="BR1274" s="8"/>
      <c r="BS1274" s="8"/>
      <c r="BT1274" s="8"/>
      <c r="BU1274" s="8"/>
      <c r="BV1274" s="8"/>
      <c r="BW1274" s="8"/>
      <c r="BX1274" s="8"/>
    </row>
    <row r="1275" spans="5:76"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8"/>
      <c r="AD1275" s="8"/>
      <c r="AE1275" s="8"/>
      <c r="AF1275" s="8"/>
      <c r="AG1275" s="8"/>
      <c r="AH1275" s="8"/>
      <c r="AI1275" s="8"/>
      <c r="AJ1275" s="8"/>
      <c r="AK1275" s="8"/>
      <c r="AL1275" s="8"/>
      <c r="AM1275" s="8"/>
      <c r="AN1275" s="8"/>
      <c r="AO1275" s="8"/>
      <c r="AP1275" s="8"/>
      <c r="AQ1275" s="8"/>
      <c r="AR1275" s="8"/>
      <c r="AS1275" s="8"/>
      <c r="AT1275" s="8"/>
      <c r="AU1275" s="8"/>
      <c r="AV1275" s="8"/>
      <c r="AW1275" s="8"/>
      <c r="AX1275" s="8"/>
      <c r="AY1275" s="8"/>
      <c r="AZ1275" s="8"/>
      <c r="BA1275" s="8"/>
      <c r="BB1275" s="8"/>
      <c r="BC1275" s="8"/>
      <c r="BD1275" s="8"/>
      <c r="BE1275" s="8"/>
      <c r="BF1275" s="8"/>
      <c r="BG1275" s="8"/>
      <c r="BH1275" s="8"/>
      <c r="BI1275" s="8"/>
      <c r="BJ1275" s="8"/>
      <c r="BK1275" s="8"/>
      <c r="BL1275" s="8"/>
      <c r="BM1275" s="8"/>
      <c r="BN1275" s="8"/>
      <c r="BO1275" s="8"/>
      <c r="BP1275" s="8"/>
      <c r="BQ1275" s="8"/>
      <c r="BR1275" s="8"/>
      <c r="BS1275" s="8"/>
      <c r="BT1275" s="8"/>
      <c r="BU1275" s="8"/>
      <c r="BV1275" s="8"/>
      <c r="BW1275" s="8"/>
      <c r="BX1275" s="8"/>
    </row>
    <row r="1276" spans="5:76"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8"/>
      <c r="AD1276" s="8"/>
      <c r="AE1276" s="8"/>
      <c r="AF1276" s="8"/>
      <c r="AG1276" s="8"/>
      <c r="AH1276" s="8"/>
      <c r="AI1276" s="8"/>
      <c r="AJ1276" s="8"/>
      <c r="AK1276" s="8"/>
      <c r="AL1276" s="8"/>
      <c r="AM1276" s="8"/>
      <c r="AN1276" s="8"/>
      <c r="AO1276" s="8"/>
      <c r="AP1276" s="8"/>
      <c r="AQ1276" s="8"/>
      <c r="AR1276" s="8"/>
      <c r="AS1276" s="8"/>
      <c r="AT1276" s="8"/>
      <c r="AU1276" s="8"/>
      <c r="AV1276" s="8"/>
      <c r="AW1276" s="8"/>
      <c r="AX1276" s="8"/>
      <c r="AY1276" s="8"/>
      <c r="AZ1276" s="8"/>
      <c r="BA1276" s="8"/>
      <c r="BB1276" s="8"/>
      <c r="BC1276" s="8"/>
      <c r="BD1276" s="8"/>
      <c r="BE1276" s="8"/>
      <c r="BF1276" s="8"/>
      <c r="BG1276" s="8"/>
      <c r="BH1276" s="8"/>
      <c r="BI1276" s="8"/>
      <c r="BJ1276" s="8"/>
      <c r="BK1276" s="8"/>
      <c r="BL1276" s="8"/>
      <c r="BM1276" s="8"/>
      <c r="BN1276" s="8"/>
      <c r="BO1276" s="8"/>
      <c r="BP1276" s="8"/>
      <c r="BQ1276" s="8"/>
      <c r="BR1276" s="8"/>
      <c r="BS1276" s="8"/>
      <c r="BT1276" s="8"/>
      <c r="BU1276" s="8"/>
      <c r="BV1276" s="8"/>
      <c r="BW1276" s="8"/>
      <c r="BX1276" s="8"/>
    </row>
    <row r="1277" spans="5:76"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8"/>
      <c r="AD1277" s="8"/>
      <c r="AE1277" s="8"/>
      <c r="AF1277" s="8"/>
      <c r="AG1277" s="8"/>
      <c r="AH1277" s="8"/>
      <c r="AI1277" s="8"/>
      <c r="AJ1277" s="8"/>
      <c r="AK1277" s="8"/>
      <c r="AL1277" s="8"/>
      <c r="AM1277" s="8"/>
      <c r="AN1277" s="8"/>
      <c r="AO1277" s="8"/>
      <c r="AP1277" s="8"/>
      <c r="AQ1277" s="8"/>
      <c r="AR1277" s="8"/>
      <c r="AS1277" s="8"/>
      <c r="AT1277" s="8"/>
      <c r="AU1277" s="8"/>
      <c r="AV1277" s="8"/>
      <c r="AW1277" s="8"/>
      <c r="AX1277" s="8"/>
      <c r="AY1277" s="8"/>
      <c r="AZ1277" s="8"/>
      <c r="BA1277" s="8"/>
      <c r="BB1277" s="8"/>
      <c r="BC1277" s="8"/>
      <c r="BD1277" s="8"/>
      <c r="BE1277" s="8"/>
      <c r="BF1277" s="8"/>
      <c r="BG1277" s="8"/>
      <c r="BH1277" s="8"/>
      <c r="BI1277" s="8"/>
      <c r="BJ1277" s="8"/>
      <c r="BK1277" s="8"/>
      <c r="BL1277" s="8"/>
      <c r="BM1277" s="8"/>
      <c r="BN1277" s="8"/>
      <c r="BO1277" s="8"/>
      <c r="BP1277" s="8"/>
      <c r="BQ1277" s="8"/>
      <c r="BR1277" s="8"/>
      <c r="BS1277" s="8"/>
      <c r="BT1277" s="8"/>
      <c r="BU1277" s="8"/>
      <c r="BV1277" s="8"/>
      <c r="BW1277" s="8"/>
      <c r="BX1277" s="8"/>
    </row>
    <row r="1278" spans="5:76"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8"/>
      <c r="AD1278" s="8"/>
      <c r="AE1278" s="8"/>
      <c r="AF1278" s="8"/>
      <c r="AG1278" s="8"/>
      <c r="AH1278" s="8"/>
      <c r="AI1278" s="8"/>
      <c r="AJ1278" s="8"/>
      <c r="AK1278" s="8"/>
      <c r="AL1278" s="8"/>
      <c r="AM1278" s="8"/>
      <c r="AN1278" s="8"/>
      <c r="AO1278" s="8"/>
      <c r="AP1278" s="8"/>
      <c r="AQ1278" s="8"/>
      <c r="AR1278" s="8"/>
      <c r="AS1278" s="8"/>
      <c r="AT1278" s="8"/>
      <c r="AU1278" s="8"/>
      <c r="AV1278" s="8"/>
      <c r="AW1278" s="8"/>
      <c r="AX1278" s="8"/>
      <c r="AY1278" s="8"/>
      <c r="AZ1278" s="8"/>
      <c r="BA1278" s="8"/>
      <c r="BB1278" s="8"/>
      <c r="BC1278" s="8"/>
      <c r="BD1278" s="8"/>
      <c r="BE1278" s="8"/>
      <c r="BF1278" s="8"/>
      <c r="BG1278" s="8"/>
      <c r="BH1278" s="8"/>
      <c r="BI1278" s="8"/>
      <c r="BJ1278" s="8"/>
      <c r="BK1278" s="8"/>
      <c r="BL1278" s="8"/>
      <c r="BM1278" s="8"/>
      <c r="BN1278" s="8"/>
      <c r="BO1278" s="8"/>
      <c r="BP1278" s="8"/>
      <c r="BQ1278" s="8"/>
      <c r="BR1278" s="8"/>
      <c r="BS1278" s="8"/>
      <c r="BT1278" s="8"/>
      <c r="BU1278" s="8"/>
      <c r="BV1278" s="8"/>
      <c r="BW1278" s="8"/>
      <c r="BX1278" s="8"/>
    </row>
    <row r="1279" spans="5:76"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8"/>
      <c r="AD1279" s="8"/>
      <c r="AE1279" s="8"/>
      <c r="AF1279" s="8"/>
      <c r="AG1279" s="8"/>
      <c r="AH1279" s="8"/>
      <c r="AI1279" s="8"/>
      <c r="AJ1279" s="8"/>
      <c r="AK1279" s="8"/>
      <c r="AL1279" s="8"/>
      <c r="AM1279" s="8"/>
      <c r="AN1279" s="8"/>
      <c r="AO1279" s="8"/>
      <c r="AP1279" s="8"/>
      <c r="AQ1279" s="8"/>
      <c r="AR1279" s="8"/>
      <c r="AS1279" s="8"/>
      <c r="AT1279" s="8"/>
      <c r="AU1279" s="8"/>
      <c r="AV1279" s="8"/>
      <c r="AW1279" s="8"/>
      <c r="AX1279" s="8"/>
      <c r="AY1279" s="8"/>
      <c r="AZ1279" s="8"/>
      <c r="BA1279" s="8"/>
      <c r="BB1279" s="8"/>
      <c r="BC1279" s="8"/>
      <c r="BD1279" s="8"/>
      <c r="BE1279" s="8"/>
      <c r="BF1279" s="8"/>
      <c r="BG1279" s="8"/>
      <c r="BH1279" s="8"/>
      <c r="BI1279" s="8"/>
      <c r="BJ1279" s="8"/>
      <c r="BK1279" s="8"/>
      <c r="BL1279" s="8"/>
      <c r="BM1279" s="8"/>
      <c r="BN1279" s="8"/>
      <c r="BO1279" s="8"/>
      <c r="BP1279" s="8"/>
      <c r="BQ1279" s="8"/>
      <c r="BR1279" s="8"/>
      <c r="BS1279" s="8"/>
      <c r="BT1279" s="8"/>
      <c r="BU1279" s="8"/>
      <c r="BV1279" s="8"/>
      <c r="BW1279" s="8"/>
      <c r="BX1279" s="8"/>
    </row>
    <row r="1280" spans="5:76"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8"/>
      <c r="AD1280" s="8"/>
      <c r="AE1280" s="8"/>
      <c r="AF1280" s="8"/>
      <c r="AG1280" s="8"/>
      <c r="AH1280" s="8"/>
      <c r="AI1280" s="8"/>
      <c r="AJ1280" s="8"/>
      <c r="AK1280" s="8"/>
      <c r="AL1280" s="8"/>
      <c r="AM1280" s="8"/>
      <c r="AN1280" s="8"/>
      <c r="AO1280" s="8"/>
      <c r="AP1280" s="8"/>
      <c r="AQ1280" s="8"/>
      <c r="AR1280" s="8"/>
      <c r="AS1280" s="8"/>
      <c r="AT1280" s="8"/>
      <c r="AU1280" s="8"/>
      <c r="AV1280" s="8"/>
      <c r="AW1280" s="8"/>
      <c r="AX1280" s="8"/>
      <c r="AY1280" s="8"/>
      <c r="AZ1280" s="8"/>
      <c r="BA1280" s="8"/>
      <c r="BB1280" s="8"/>
      <c r="BC1280" s="8"/>
      <c r="BD1280" s="8"/>
      <c r="BE1280" s="8"/>
      <c r="BF1280" s="8"/>
      <c r="BG1280" s="8"/>
      <c r="BH1280" s="8"/>
      <c r="BI1280" s="8"/>
      <c r="BJ1280" s="8"/>
      <c r="BK1280" s="8"/>
      <c r="BL1280" s="8"/>
      <c r="BM1280" s="8"/>
      <c r="BN1280" s="8"/>
      <c r="BO1280" s="8"/>
      <c r="BP1280" s="8"/>
      <c r="BQ1280" s="8"/>
      <c r="BR1280" s="8"/>
      <c r="BS1280" s="8"/>
      <c r="BT1280" s="8"/>
      <c r="BU1280" s="8"/>
      <c r="BV1280" s="8"/>
      <c r="BW1280" s="8"/>
      <c r="BX1280" s="8"/>
    </row>
    <row r="1281" spans="5:76"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8"/>
      <c r="AD1281" s="8"/>
      <c r="AE1281" s="8"/>
      <c r="AF1281" s="8"/>
      <c r="AG1281" s="8"/>
      <c r="AH1281" s="8"/>
      <c r="AI1281" s="8"/>
      <c r="AJ1281" s="8"/>
      <c r="AK1281" s="8"/>
      <c r="AL1281" s="8"/>
      <c r="AM1281" s="8"/>
      <c r="AN1281" s="8"/>
      <c r="AO1281" s="8"/>
      <c r="AP1281" s="8"/>
      <c r="AQ1281" s="8"/>
      <c r="AR1281" s="8"/>
      <c r="AS1281" s="8"/>
      <c r="AT1281" s="8"/>
      <c r="AU1281" s="8"/>
      <c r="AV1281" s="8"/>
      <c r="AW1281" s="8"/>
      <c r="AX1281" s="8"/>
      <c r="AY1281" s="8"/>
      <c r="AZ1281" s="8"/>
      <c r="BA1281" s="8"/>
      <c r="BB1281" s="8"/>
      <c r="BC1281" s="8"/>
      <c r="BD1281" s="8"/>
      <c r="BE1281" s="8"/>
      <c r="BF1281" s="8"/>
      <c r="BG1281" s="8"/>
      <c r="BH1281" s="8"/>
      <c r="BI1281" s="8"/>
      <c r="BJ1281" s="8"/>
      <c r="BK1281" s="8"/>
      <c r="BL1281" s="8"/>
      <c r="BM1281" s="8"/>
      <c r="BN1281" s="8"/>
      <c r="BO1281" s="8"/>
      <c r="BP1281" s="8"/>
      <c r="BQ1281" s="8"/>
      <c r="BR1281" s="8"/>
      <c r="BS1281" s="8"/>
      <c r="BT1281" s="8"/>
      <c r="BU1281" s="8"/>
      <c r="BV1281" s="8"/>
      <c r="BW1281" s="8"/>
      <c r="BX1281" s="8"/>
    </row>
    <row r="1282" spans="5:76"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8"/>
      <c r="AD1282" s="8"/>
      <c r="AE1282" s="8"/>
      <c r="AF1282" s="8"/>
      <c r="AG1282" s="8"/>
      <c r="AH1282" s="8"/>
      <c r="AI1282" s="8"/>
      <c r="AJ1282" s="8"/>
      <c r="AK1282" s="8"/>
      <c r="AL1282" s="8"/>
      <c r="AM1282" s="8"/>
      <c r="AN1282" s="8"/>
      <c r="AO1282" s="8"/>
      <c r="AP1282" s="8"/>
      <c r="AQ1282" s="8"/>
      <c r="AR1282" s="8"/>
      <c r="AS1282" s="8"/>
      <c r="AT1282" s="8"/>
      <c r="AU1282" s="8"/>
      <c r="AV1282" s="8"/>
      <c r="AW1282" s="8"/>
      <c r="AX1282" s="8"/>
      <c r="AY1282" s="8"/>
      <c r="AZ1282" s="8"/>
      <c r="BA1282" s="8"/>
      <c r="BB1282" s="8"/>
      <c r="BC1282" s="8"/>
      <c r="BD1282" s="8"/>
      <c r="BE1282" s="8"/>
      <c r="BF1282" s="8"/>
      <c r="BG1282" s="8"/>
      <c r="BH1282" s="8"/>
      <c r="BI1282" s="8"/>
      <c r="BJ1282" s="8"/>
      <c r="BK1282" s="8"/>
      <c r="BL1282" s="8"/>
      <c r="BM1282" s="8"/>
      <c r="BN1282" s="8"/>
      <c r="BO1282" s="8"/>
      <c r="BP1282" s="8"/>
      <c r="BQ1282" s="8"/>
      <c r="BR1282" s="8"/>
      <c r="BS1282" s="8"/>
      <c r="BT1282" s="8"/>
      <c r="BU1282" s="8"/>
      <c r="BV1282" s="8"/>
      <c r="BW1282" s="8"/>
      <c r="BX1282" s="8"/>
    </row>
    <row r="1283" spans="5:76"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8"/>
      <c r="AD1283" s="8"/>
      <c r="AE1283" s="8"/>
      <c r="AF1283" s="8"/>
      <c r="AG1283" s="8"/>
      <c r="AH1283" s="8"/>
      <c r="AI1283" s="8"/>
      <c r="AJ1283" s="8"/>
      <c r="AK1283" s="8"/>
      <c r="AL1283" s="8"/>
      <c r="AM1283" s="8"/>
      <c r="AN1283" s="8"/>
      <c r="AO1283" s="8"/>
      <c r="AP1283" s="8"/>
      <c r="AQ1283" s="8"/>
      <c r="AR1283" s="8"/>
      <c r="AS1283" s="8"/>
      <c r="AT1283" s="8"/>
      <c r="AU1283" s="8"/>
      <c r="AV1283" s="8"/>
      <c r="AW1283" s="8"/>
      <c r="AX1283" s="8"/>
      <c r="AY1283" s="8"/>
      <c r="AZ1283" s="8"/>
      <c r="BA1283" s="8"/>
      <c r="BB1283" s="8"/>
      <c r="BC1283" s="8"/>
      <c r="BD1283" s="8"/>
      <c r="BE1283" s="8"/>
      <c r="BF1283" s="8"/>
      <c r="BG1283" s="8"/>
      <c r="BH1283" s="8"/>
      <c r="BI1283" s="8"/>
      <c r="BJ1283" s="8"/>
      <c r="BK1283" s="8"/>
      <c r="BL1283" s="8"/>
      <c r="BM1283" s="8"/>
      <c r="BN1283" s="8"/>
      <c r="BO1283" s="8"/>
      <c r="BP1283" s="8"/>
      <c r="BQ1283" s="8"/>
      <c r="BR1283" s="8"/>
      <c r="BS1283" s="8"/>
      <c r="BT1283" s="8"/>
      <c r="BU1283" s="8"/>
      <c r="BV1283" s="8"/>
      <c r="BW1283" s="8"/>
      <c r="BX1283" s="8"/>
    </row>
    <row r="1284" spans="5:76"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8"/>
      <c r="AD1284" s="8"/>
      <c r="AE1284" s="8"/>
      <c r="AF1284" s="8"/>
      <c r="AG1284" s="8"/>
      <c r="AH1284" s="8"/>
      <c r="AI1284" s="8"/>
      <c r="AJ1284" s="8"/>
      <c r="AK1284" s="8"/>
      <c r="AL1284" s="8"/>
      <c r="AM1284" s="8"/>
      <c r="AN1284" s="8"/>
      <c r="AO1284" s="8"/>
      <c r="AP1284" s="8"/>
      <c r="AQ1284" s="8"/>
      <c r="AR1284" s="8"/>
      <c r="AS1284" s="8"/>
      <c r="AT1284" s="8"/>
      <c r="AU1284" s="8"/>
      <c r="AV1284" s="8"/>
      <c r="AW1284" s="8"/>
      <c r="AX1284" s="8"/>
      <c r="AY1284" s="8"/>
      <c r="AZ1284" s="8"/>
      <c r="BA1284" s="8"/>
      <c r="BB1284" s="8"/>
      <c r="BC1284" s="8"/>
      <c r="BD1284" s="8"/>
      <c r="BE1284" s="8"/>
      <c r="BF1284" s="8"/>
      <c r="BG1284" s="8"/>
      <c r="BH1284" s="8"/>
      <c r="BI1284" s="8"/>
      <c r="BJ1284" s="8"/>
      <c r="BK1284" s="8"/>
      <c r="BL1284" s="8"/>
      <c r="BM1284" s="8"/>
      <c r="BN1284" s="8"/>
      <c r="BO1284" s="8"/>
      <c r="BP1284" s="8"/>
      <c r="BQ1284" s="8"/>
      <c r="BR1284" s="8"/>
      <c r="BS1284" s="8"/>
      <c r="BT1284" s="8"/>
      <c r="BU1284" s="8"/>
      <c r="BV1284" s="8"/>
      <c r="BW1284" s="8"/>
      <c r="BX1284" s="8"/>
    </row>
    <row r="1285" spans="5:76"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8"/>
      <c r="AD1285" s="8"/>
      <c r="AE1285" s="8"/>
      <c r="AF1285" s="8"/>
      <c r="AG1285" s="8"/>
      <c r="AH1285" s="8"/>
      <c r="AI1285" s="8"/>
      <c r="AJ1285" s="8"/>
      <c r="AK1285" s="8"/>
      <c r="AL1285" s="8"/>
      <c r="AM1285" s="8"/>
      <c r="AN1285" s="8"/>
      <c r="AO1285" s="8"/>
      <c r="AP1285" s="8"/>
      <c r="AQ1285" s="8"/>
      <c r="AR1285" s="8"/>
      <c r="AS1285" s="8"/>
      <c r="AT1285" s="8"/>
      <c r="AU1285" s="8"/>
      <c r="AV1285" s="8"/>
      <c r="AW1285" s="8"/>
      <c r="AX1285" s="8"/>
      <c r="AY1285" s="8"/>
      <c r="AZ1285" s="8"/>
      <c r="BA1285" s="8"/>
      <c r="BB1285" s="8"/>
      <c r="BC1285" s="8"/>
      <c r="BD1285" s="8"/>
      <c r="BE1285" s="8"/>
      <c r="BF1285" s="8"/>
      <c r="BG1285" s="8"/>
      <c r="BH1285" s="8"/>
      <c r="BI1285" s="8"/>
      <c r="BJ1285" s="8"/>
      <c r="BK1285" s="8"/>
      <c r="BL1285" s="8"/>
      <c r="BM1285" s="8"/>
      <c r="BN1285" s="8"/>
      <c r="BO1285" s="8"/>
      <c r="BP1285" s="8"/>
      <c r="BQ1285" s="8"/>
      <c r="BR1285" s="8"/>
      <c r="BS1285" s="8"/>
      <c r="BT1285" s="8"/>
      <c r="BU1285" s="8"/>
      <c r="BV1285" s="8"/>
      <c r="BW1285" s="8"/>
      <c r="BX1285" s="8"/>
    </row>
    <row r="1286" spans="5:76"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8"/>
      <c r="AD1286" s="8"/>
      <c r="AE1286" s="8"/>
      <c r="AF1286" s="8"/>
      <c r="AG1286" s="8"/>
      <c r="AH1286" s="8"/>
      <c r="AI1286" s="8"/>
      <c r="AJ1286" s="8"/>
      <c r="AK1286" s="8"/>
      <c r="AL1286" s="8"/>
      <c r="AM1286" s="8"/>
      <c r="AN1286" s="8"/>
      <c r="AO1286" s="8"/>
      <c r="AP1286" s="8"/>
      <c r="AQ1286" s="8"/>
      <c r="AR1286" s="8"/>
      <c r="AS1286" s="8"/>
      <c r="AT1286" s="8"/>
      <c r="AU1286" s="8"/>
      <c r="AV1286" s="8"/>
      <c r="AW1286" s="8"/>
      <c r="AX1286" s="8"/>
      <c r="AY1286" s="8"/>
      <c r="AZ1286" s="8"/>
      <c r="BA1286" s="8"/>
      <c r="BB1286" s="8"/>
      <c r="BC1286" s="8"/>
      <c r="BD1286" s="8"/>
      <c r="BE1286" s="8"/>
      <c r="BF1286" s="8"/>
      <c r="BG1286" s="8"/>
      <c r="BH1286" s="8"/>
      <c r="BI1286" s="8"/>
      <c r="BJ1286" s="8"/>
      <c r="BK1286" s="8"/>
      <c r="BL1286" s="8"/>
      <c r="BM1286" s="8"/>
      <c r="BN1286" s="8"/>
      <c r="BO1286" s="8"/>
      <c r="BP1286" s="8"/>
      <c r="BQ1286" s="8"/>
      <c r="BR1286" s="8"/>
      <c r="BS1286" s="8"/>
      <c r="BT1286" s="8"/>
      <c r="BU1286" s="8"/>
      <c r="BV1286" s="8"/>
      <c r="BW1286" s="8"/>
      <c r="BX1286" s="8"/>
    </row>
    <row r="1287" spans="5:76"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8"/>
      <c r="AD1287" s="8"/>
      <c r="AE1287" s="8"/>
      <c r="AF1287" s="8"/>
      <c r="AG1287" s="8"/>
      <c r="AH1287" s="8"/>
      <c r="AI1287" s="8"/>
      <c r="AJ1287" s="8"/>
      <c r="AK1287" s="8"/>
      <c r="AL1287" s="8"/>
      <c r="AM1287" s="8"/>
      <c r="AN1287" s="8"/>
      <c r="AO1287" s="8"/>
      <c r="AP1287" s="8"/>
      <c r="AQ1287" s="8"/>
      <c r="AR1287" s="8"/>
      <c r="AS1287" s="8"/>
      <c r="AT1287" s="8"/>
      <c r="AU1287" s="8"/>
      <c r="AV1287" s="8"/>
      <c r="AW1287" s="8"/>
      <c r="AX1287" s="8"/>
      <c r="AY1287" s="8"/>
      <c r="AZ1287" s="8"/>
      <c r="BA1287" s="8"/>
      <c r="BB1287" s="8"/>
      <c r="BC1287" s="8"/>
      <c r="BD1287" s="8"/>
      <c r="BE1287" s="8"/>
      <c r="BF1287" s="8"/>
      <c r="BG1287" s="8"/>
      <c r="BH1287" s="8"/>
      <c r="BI1287" s="8"/>
      <c r="BJ1287" s="8"/>
      <c r="BK1287" s="8"/>
      <c r="BL1287" s="8"/>
      <c r="BM1287" s="8"/>
      <c r="BN1287" s="8"/>
      <c r="BO1287" s="8"/>
      <c r="BP1287" s="8"/>
      <c r="BQ1287" s="8"/>
      <c r="BR1287" s="8"/>
      <c r="BS1287" s="8"/>
      <c r="BT1287" s="8"/>
      <c r="BU1287" s="8"/>
      <c r="BV1287" s="8"/>
      <c r="BW1287" s="8"/>
      <c r="BX1287" s="8"/>
    </row>
    <row r="1288" spans="5:76"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8"/>
      <c r="AD1288" s="8"/>
      <c r="AE1288" s="8"/>
      <c r="AF1288" s="8"/>
      <c r="AG1288" s="8"/>
      <c r="AH1288" s="8"/>
      <c r="AI1288" s="8"/>
      <c r="AJ1288" s="8"/>
      <c r="AK1288" s="8"/>
      <c r="AL1288" s="8"/>
      <c r="AM1288" s="8"/>
      <c r="AN1288" s="8"/>
      <c r="AO1288" s="8"/>
      <c r="AP1288" s="8"/>
      <c r="AQ1288" s="8"/>
      <c r="AR1288" s="8"/>
      <c r="AS1288" s="8"/>
      <c r="AT1288" s="8"/>
      <c r="AU1288" s="8"/>
      <c r="AV1288" s="8"/>
      <c r="AW1288" s="8"/>
      <c r="AX1288" s="8"/>
      <c r="AY1288" s="8"/>
      <c r="AZ1288" s="8"/>
      <c r="BA1288" s="8"/>
      <c r="BB1288" s="8"/>
      <c r="BC1288" s="8"/>
      <c r="BD1288" s="8"/>
      <c r="BE1288" s="8"/>
      <c r="BF1288" s="8"/>
      <c r="BG1288" s="8"/>
      <c r="BH1288" s="8"/>
      <c r="BI1288" s="8"/>
      <c r="BJ1288" s="8"/>
      <c r="BK1288" s="8"/>
      <c r="BL1288" s="8"/>
      <c r="BM1288" s="8"/>
      <c r="BN1288" s="8"/>
      <c r="BO1288" s="8"/>
      <c r="BP1288" s="8"/>
      <c r="BQ1288" s="8"/>
      <c r="BR1288" s="8"/>
      <c r="BS1288" s="8"/>
      <c r="BT1288" s="8"/>
      <c r="BU1288" s="8"/>
      <c r="BV1288" s="8"/>
      <c r="BW1288" s="8"/>
      <c r="BX1288" s="8"/>
    </row>
    <row r="1289" spans="5:76"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8"/>
      <c r="AD1289" s="8"/>
      <c r="AE1289" s="8"/>
      <c r="AF1289" s="8"/>
      <c r="AG1289" s="8"/>
      <c r="AH1289" s="8"/>
      <c r="AI1289" s="8"/>
      <c r="AJ1289" s="8"/>
      <c r="AK1289" s="8"/>
      <c r="AL1289" s="8"/>
      <c r="AM1289" s="8"/>
      <c r="AN1289" s="8"/>
      <c r="AO1289" s="8"/>
      <c r="AP1289" s="8"/>
      <c r="AQ1289" s="8"/>
      <c r="AR1289" s="8"/>
      <c r="AS1289" s="8"/>
      <c r="AT1289" s="8"/>
      <c r="AU1289" s="8"/>
      <c r="AV1289" s="8"/>
      <c r="AW1289" s="8"/>
      <c r="AX1289" s="8"/>
      <c r="AY1289" s="8"/>
      <c r="AZ1289" s="8"/>
      <c r="BA1289" s="8"/>
      <c r="BB1289" s="8"/>
      <c r="BC1289" s="8"/>
      <c r="BD1289" s="8"/>
      <c r="BE1289" s="8"/>
      <c r="BF1289" s="8"/>
      <c r="BG1289" s="8"/>
      <c r="BH1289" s="8"/>
      <c r="BI1289" s="8"/>
      <c r="BJ1289" s="8"/>
      <c r="BK1289" s="8"/>
      <c r="BL1289" s="8"/>
      <c r="BM1289" s="8"/>
      <c r="BN1289" s="8"/>
      <c r="BO1289" s="8"/>
      <c r="BP1289" s="8"/>
      <c r="BQ1289" s="8"/>
      <c r="BR1289" s="8"/>
      <c r="BS1289" s="8"/>
      <c r="BT1289" s="8"/>
      <c r="BU1289" s="8"/>
      <c r="BV1289" s="8"/>
      <c r="BW1289" s="8"/>
      <c r="BX1289" s="8"/>
    </row>
    <row r="1290" spans="5:76"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8"/>
      <c r="AD1290" s="8"/>
      <c r="AE1290" s="8"/>
      <c r="AF1290" s="8"/>
      <c r="AG1290" s="8"/>
      <c r="AH1290" s="8"/>
      <c r="AI1290" s="8"/>
      <c r="AJ1290" s="8"/>
      <c r="AK1290" s="8"/>
      <c r="AL1290" s="8"/>
      <c r="AM1290" s="8"/>
      <c r="AN1290" s="8"/>
      <c r="AO1290" s="8"/>
      <c r="AP1290" s="8"/>
      <c r="AQ1290" s="8"/>
      <c r="AR1290" s="8"/>
      <c r="AS1290" s="8"/>
      <c r="AT1290" s="8"/>
      <c r="AU1290" s="8"/>
      <c r="AV1290" s="8"/>
      <c r="AW1290" s="8"/>
      <c r="AX1290" s="8"/>
      <c r="AY1290" s="8"/>
      <c r="AZ1290" s="8"/>
      <c r="BA1290" s="8"/>
      <c r="BB1290" s="8"/>
      <c r="BC1290" s="8"/>
      <c r="BD1290" s="8"/>
      <c r="BE1290" s="8"/>
      <c r="BF1290" s="8"/>
      <c r="BG1290" s="8"/>
      <c r="BH1290" s="8"/>
      <c r="BI1290" s="8"/>
      <c r="BJ1290" s="8"/>
      <c r="BK1290" s="8"/>
      <c r="BL1290" s="8"/>
      <c r="BM1290" s="8"/>
      <c r="BN1290" s="8"/>
      <c r="BO1290" s="8"/>
      <c r="BP1290" s="8"/>
      <c r="BQ1290" s="8"/>
      <c r="BR1290" s="8"/>
      <c r="BS1290" s="8"/>
      <c r="BT1290" s="8"/>
      <c r="BU1290" s="8"/>
      <c r="BV1290" s="8"/>
      <c r="BW1290" s="8"/>
      <c r="BX1290" s="8"/>
    </row>
    <row r="1291" spans="5:76"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8"/>
      <c r="AD1291" s="8"/>
      <c r="AE1291" s="8"/>
      <c r="AF1291" s="8"/>
      <c r="AG1291" s="8"/>
      <c r="AH1291" s="8"/>
      <c r="AI1291" s="8"/>
      <c r="AJ1291" s="8"/>
      <c r="AK1291" s="8"/>
      <c r="AL1291" s="8"/>
      <c r="AM1291" s="8"/>
      <c r="AN1291" s="8"/>
      <c r="AO1291" s="8"/>
      <c r="AP1291" s="8"/>
      <c r="AQ1291" s="8"/>
      <c r="AR1291" s="8"/>
      <c r="AS1291" s="8"/>
      <c r="AT1291" s="8"/>
      <c r="AU1291" s="8"/>
      <c r="AV1291" s="8"/>
      <c r="AW1291" s="8"/>
      <c r="AX1291" s="8"/>
      <c r="AY1291" s="8"/>
      <c r="AZ1291" s="8"/>
      <c r="BA1291" s="8"/>
      <c r="BB1291" s="8"/>
      <c r="BC1291" s="8"/>
      <c r="BD1291" s="8"/>
      <c r="BE1291" s="8"/>
      <c r="BF1291" s="8"/>
      <c r="BG1291" s="8"/>
      <c r="BH1291" s="8"/>
      <c r="BI1291" s="8"/>
      <c r="BJ1291" s="8"/>
      <c r="BK1291" s="8"/>
      <c r="BL1291" s="8"/>
      <c r="BM1291" s="8"/>
      <c r="BN1291" s="8"/>
      <c r="BO1291" s="8"/>
      <c r="BP1291" s="8"/>
      <c r="BQ1291" s="8"/>
      <c r="BR1291" s="8"/>
      <c r="BS1291" s="8"/>
      <c r="BT1291" s="8"/>
      <c r="BU1291" s="8"/>
      <c r="BV1291" s="8"/>
      <c r="BW1291" s="8"/>
      <c r="BX1291" s="8"/>
    </row>
    <row r="1292" spans="5:76"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8"/>
      <c r="AD1292" s="8"/>
      <c r="AE1292" s="8"/>
      <c r="AF1292" s="8"/>
      <c r="AG1292" s="8"/>
      <c r="AH1292" s="8"/>
      <c r="AI1292" s="8"/>
      <c r="AJ1292" s="8"/>
      <c r="AK1292" s="8"/>
      <c r="AL1292" s="8"/>
      <c r="AM1292" s="8"/>
      <c r="AN1292" s="8"/>
      <c r="AO1292" s="8"/>
      <c r="AP1292" s="8"/>
      <c r="AQ1292" s="8"/>
      <c r="AR1292" s="8"/>
      <c r="AS1292" s="8"/>
      <c r="AT1292" s="8"/>
      <c r="AU1292" s="8"/>
      <c r="AV1292" s="8"/>
      <c r="AW1292" s="8"/>
      <c r="AX1292" s="8"/>
      <c r="AY1292" s="8"/>
      <c r="AZ1292" s="8"/>
      <c r="BA1292" s="8"/>
      <c r="BB1292" s="8"/>
      <c r="BC1292" s="8"/>
      <c r="BD1292" s="8"/>
      <c r="BE1292" s="8"/>
      <c r="BF1292" s="8"/>
      <c r="BG1292" s="8"/>
      <c r="BH1292" s="8"/>
      <c r="BI1292" s="8"/>
      <c r="BJ1292" s="8"/>
      <c r="BK1292" s="8"/>
      <c r="BL1292" s="8"/>
      <c r="BM1292" s="8"/>
      <c r="BN1292" s="8"/>
      <c r="BO1292" s="8"/>
      <c r="BP1292" s="8"/>
      <c r="BQ1292" s="8"/>
      <c r="BR1292" s="8"/>
      <c r="BS1292" s="8"/>
      <c r="BT1292" s="8"/>
      <c r="BU1292" s="8"/>
      <c r="BV1292" s="8"/>
      <c r="BW1292" s="8"/>
      <c r="BX1292" s="8"/>
    </row>
    <row r="1293" spans="5:76"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8"/>
      <c r="AD1293" s="8"/>
      <c r="AE1293" s="8"/>
      <c r="AF1293" s="8"/>
      <c r="AG1293" s="8"/>
      <c r="AH1293" s="8"/>
      <c r="AI1293" s="8"/>
      <c r="AJ1293" s="8"/>
      <c r="AK1293" s="8"/>
      <c r="AL1293" s="8"/>
      <c r="AM1293" s="8"/>
      <c r="AN1293" s="8"/>
      <c r="AO1293" s="8"/>
      <c r="AP1293" s="8"/>
      <c r="AQ1293" s="8"/>
      <c r="AR1293" s="8"/>
      <c r="AS1293" s="8"/>
      <c r="AT1293" s="8"/>
      <c r="AU1293" s="8"/>
      <c r="AV1293" s="8"/>
      <c r="AW1293" s="8"/>
      <c r="AX1293" s="8"/>
      <c r="AY1293" s="8"/>
      <c r="AZ1293" s="8"/>
      <c r="BA1293" s="8"/>
      <c r="BB1293" s="8"/>
      <c r="BC1293" s="8"/>
      <c r="BD1293" s="8"/>
      <c r="BE1293" s="8"/>
      <c r="BF1293" s="8"/>
      <c r="BG1293" s="8"/>
      <c r="BH1293" s="8"/>
      <c r="BI1293" s="8"/>
      <c r="BJ1293" s="8"/>
      <c r="BK1293" s="8"/>
      <c r="BL1293" s="8"/>
      <c r="BM1293" s="8"/>
      <c r="BN1293" s="8"/>
      <c r="BO1293" s="8"/>
      <c r="BP1293" s="8"/>
      <c r="BQ1293" s="8"/>
      <c r="BR1293" s="8"/>
      <c r="BS1293" s="8"/>
      <c r="BT1293" s="8"/>
      <c r="BU1293" s="8"/>
      <c r="BV1293" s="8"/>
      <c r="BW1293" s="8"/>
      <c r="BX1293" s="8"/>
    </row>
    <row r="1294" spans="5:76"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8"/>
      <c r="AD1294" s="8"/>
      <c r="AE1294" s="8"/>
      <c r="AF1294" s="8"/>
      <c r="AG1294" s="8"/>
      <c r="AH1294" s="8"/>
      <c r="AI1294" s="8"/>
      <c r="AJ1294" s="8"/>
      <c r="AK1294" s="8"/>
      <c r="AL1294" s="8"/>
      <c r="AM1294" s="8"/>
      <c r="AN1294" s="8"/>
      <c r="AO1294" s="8"/>
      <c r="AP1294" s="8"/>
      <c r="AQ1294" s="8"/>
      <c r="AR1294" s="8"/>
      <c r="AS1294" s="8"/>
      <c r="AT1294" s="8"/>
      <c r="AU1294" s="8"/>
      <c r="AV1294" s="8"/>
      <c r="AW1294" s="8"/>
      <c r="AX1294" s="8"/>
      <c r="AY1294" s="8"/>
      <c r="AZ1294" s="8"/>
      <c r="BA1294" s="8"/>
      <c r="BB1294" s="8"/>
      <c r="BC1294" s="8"/>
      <c r="BD1294" s="8"/>
      <c r="BE1294" s="8"/>
      <c r="BF1294" s="8"/>
      <c r="BG1294" s="8"/>
      <c r="BH1294" s="8"/>
      <c r="BI1294" s="8"/>
      <c r="BJ1294" s="8"/>
      <c r="BK1294" s="8"/>
      <c r="BL1294" s="8"/>
      <c r="BM1294" s="8"/>
      <c r="BN1294" s="8"/>
      <c r="BO1294" s="8"/>
      <c r="BP1294" s="8"/>
      <c r="BQ1294" s="8"/>
      <c r="BR1294" s="8"/>
      <c r="BS1294" s="8"/>
      <c r="BT1294" s="8"/>
      <c r="BU1294" s="8"/>
      <c r="BV1294" s="8"/>
      <c r="BW1294" s="8"/>
      <c r="BX1294" s="8"/>
    </row>
    <row r="1295" spans="5:76"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8"/>
      <c r="AD1295" s="8"/>
      <c r="AE1295" s="8"/>
      <c r="AF1295" s="8"/>
      <c r="AG1295" s="8"/>
      <c r="AH1295" s="8"/>
      <c r="AI1295" s="8"/>
      <c r="AJ1295" s="8"/>
      <c r="AK1295" s="8"/>
      <c r="AL1295" s="8"/>
      <c r="AM1295" s="8"/>
      <c r="AN1295" s="8"/>
      <c r="AO1295" s="8"/>
      <c r="AP1295" s="8"/>
      <c r="AQ1295" s="8"/>
      <c r="AR1295" s="8"/>
      <c r="AS1295" s="8"/>
      <c r="AT1295" s="8"/>
      <c r="AU1295" s="8"/>
      <c r="AV1295" s="8"/>
      <c r="AW1295" s="8"/>
      <c r="AX1295" s="8"/>
      <c r="AY1295" s="8"/>
      <c r="AZ1295" s="8"/>
      <c r="BA1295" s="8"/>
      <c r="BB1295" s="8"/>
      <c r="BC1295" s="8"/>
      <c r="BD1295" s="8"/>
      <c r="BE1295" s="8"/>
      <c r="BF1295" s="8"/>
      <c r="BG1295" s="8"/>
      <c r="BH1295" s="8"/>
      <c r="BI1295" s="8"/>
      <c r="BJ1295" s="8"/>
      <c r="BK1295" s="8"/>
      <c r="BL1295" s="8"/>
      <c r="BM1295" s="8"/>
      <c r="BN1295" s="8"/>
      <c r="BO1295" s="8"/>
      <c r="BP1295" s="8"/>
      <c r="BQ1295" s="8"/>
      <c r="BR1295" s="8"/>
      <c r="BS1295" s="8"/>
      <c r="BT1295" s="8"/>
      <c r="BU1295" s="8"/>
      <c r="BV1295" s="8"/>
      <c r="BW1295" s="8"/>
      <c r="BX1295" s="8"/>
    </row>
    <row r="1296" spans="5:76"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8"/>
      <c r="AD1296" s="8"/>
      <c r="AE1296" s="8"/>
      <c r="AF1296" s="8"/>
      <c r="AG1296" s="8"/>
      <c r="AH1296" s="8"/>
      <c r="AI1296" s="8"/>
      <c r="AJ1296" s="8"/>
      <c r="AK1296" s="8"/>
      <c r="AL1296" s="8"/>
      <c r="AM1296" s="8"/>
      <c r="AN1296" s="8"/>
      <c r="AO1296" s="8"/>
      <c r="AP1296" s="8"/>
      <c r="AQ1296" s="8"/>
      <c r="AR1296" s="8"/>
      <c r="AS1296" s="8"/>
      <c r="AT1296" s="8"/>
      <c r="AU1296" s="8"/>
      <c r="AV1296" s="8"/>
      <c r="AW1296" s="8"/>
      <c r="AX1296" s="8"/>
      <c r="AY1296" s="8"/>
      <c r="AZ1296" s="8"/>
      <c r="BA1296" s="8"/>
      <c r="BB1296" s="8"/>
      <c r="BC1296" s="8"/>
      <c r="BD1296" s="8"/>
      <c r="BE1296" s="8"/>
      <c r="BF1296" s="8"/>
      <c r="BG1296" s="8"/>
      <c r="BH1296" s="8"/>
      <c r="BI1296" s="8"/>
      <c r="BJ1296" s="8"/>
      <c r="BK1296" s="8"/>
      <c r="BL1296" s="8"/>
      <c r="BM1296" s="8"/>
      <c r="BN1296" s="8"/>
      <c r="BO1296" s="8"/>
      <c r="BP1296" s="8"/>
      <c r="BQ1296" s="8"/>
      <c r="BR1296" s="8"/>
      <c r="BS1296" s="8"/>
      <c r="BT1296" s="8"/>
      <c r="BU1296" s="8"/>
      <c r="BV1296" s="8"/>
      <c r="BW1296" s="8"/>
      <c r="BX1296" s="8"/>
    </row>
    <row r="1297" spans="5:76"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8"/>
      <c r="AD1297" s="8"/>
      <c r="AE1297" s="8"/>
      <c r="AF1297" s="8"/>
      <c r="AG1297" s="8"/>
      <c r="AH1297" s="8"/>
      <c r="AI1297" s="8"/>
      <c r="AJ1297" s="8"/>
      <c r="AK1297" s="8"/>
      <c r="AL1297" s="8"/>
      <c r="AM1297" s="8"/>
      <c r="AN1297" s="8"/>
      <c r="AO1297" s="8"/>
      <c r="AP1297" s="8"/>
      <c r="AQ1297" s="8"/>
      <c r="AR1297" s="8"/>
      <c r="AS1297" s="8"/>
      <c r="AT1297" s="8"/>
      <c r="AU1297" s="8"/>
      <c r="AV1297" s="8"/>
      <c r="AW1297" s="8"/>
      <c r="AX1297" s="8"/>
      <c r="AY1297" s="8"/>
      <c r="AZ1297" s="8"/>
      <c r="BA1297" s="8"/>
      <c r="BB1297" s="8"/>
      <c r="BC1297" s="8"/>
      <c r="BD1297" s="8"/>
      <c r="BE1297" s="8"/>
      <c r="BF1297" s="8"/>
      <c r="BG1297" s="8"/>
      <c r="BH1297" s="8"/>
      <c r="BI1297" s="8"/>
      <c r="BJ1297" s="8"/>
      <c r="BK1297" s="8"/>
      <c r="BL1297" s="8"/>
      <c r="BM1297" s="8"/>
      <c r="BN1297" s="8"/>
      <c r="BO1297" s="8"/>
      <c r="BP1297" s="8"/>
      <c r="BQ1297" s="8"/>
      <c r="BR1297" s="8"/>
      <c r="BS1297" s="8"/>
      <c r="BT1297" s="8"/>
      <c r="BU1297" s="8"/>
      <c r="BV1297" s="8"/>
      <c r="BW1297" s="8"/>
      <c r="BX1297" s="8"/>
    </row>
    <row r="1298" spans="5:76"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8"/>
      <c r="AD1298" s="8"/>
      <c r="AE1298" s="8"/>
      <c r="AF1298" s="8"/>
      <c r="AG1298" s="8"/>
      <c r="AH1298" s="8"/>
      <c r="AI1298" s="8"/>
      <c r="AJ1298" s="8"/>
      <c r="AK1298" s="8"/>
      <c r="AL1298" s="8"/>
      <c r="AM1298" s="8"/>
      <c r="AN1298" s="8"/>
      <c r="AO1298" s="8"/>
      <c r="AP1298" s="8"/>
      <c r="AQ1298" s="8"/>
      <c r="AR1298" s="8"/>
      <c r="AS1298" s="8"/>
      <c r="AT1298" s="8"/>
      <c r="AU1298" s="8"/>
      <c r="AV1298" s="8"/>
      <c r="AW1298" s="8"/>
      <c r="AX1298" s="8"/>
      <c r="AY1298" s="8"/>
      <c r="AZ1298" s="8"/>
      <c r="BA1298" s="8"/>
      <c r="BB1298" s="8"/>
      <c r="BC1298" s="8"/>
      <c r="BD1298" s="8"/>
      <c r="BE1298" s="8"/>
      <c r="BF1298" s="8"/>
      <c r="BG1298" s="8"/>
      <c r="BH1298" s="8"/>
      <c r="BI1298" s="8"/>
      <c r="BJ1298" s="8"/>
      <c r="BK1298" s="8"/>
      <c r="BL1298" s="8"/>
      <c r="BM1298" s="8"/>
      <c r="BN1298" s="8"/>
      <c r="BO1298" s="8"/>
      <c r="BP1298" s="8"/>
      <c r="BQ1298" s="8"/>
      <c r="BR1298" s="8"/>
      <c r="BS1298" s="8"/>
      <c r="BT1298" s="8"/>
      <c r="BU1298" s="8"/>
      <c r="BV1298" s="8"/>
      <c r="BW1298" s="8"/>
      <c r="BX1298" s="8"/>
    </row>
    <row r="1299" spans="5:76"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8"/>
      <c r="AD1299" s="8"/>
      <c r="AE1299" s="8"/>
      <c r="AF1299" s="8"/>
      <c r="AG1299" s="8"/>
      <c r="AH1299" s="8"/>
      <c r="AI1299" s="8"/>
      <c r="AJ1299" s="8"/>
      <c r="AK1299" s="8"/>
      <c r="AL1299" s="8"/>
      <c r="AM1299" s="8"/>
      <c r="AN1299" s="8"/>
      <c r="AO1299" s="8"/>
      <c r="AP1299" s="8"/>
      <c r="AQ1299" s="8"/>
      <c r="AR1299" s="8"/>
      <c r="AS1299" s="8"/>
      <c r="AT1299" s="8"/>
      <c r="AU1299" s="8"/>
      <c r="AV1299" s="8"/>
      <c r="AW1299" s="8"/>
      <c r="AX1299" s="8"/>
      <c r="AY1299" s="8"/>
      <c r="AZ1299" s="8"/>
      <c r="BA1299" s="8"/>
      <c r="BB1299" s="8"/>
      <c r="BC1299" s="8"/>
      <c r="BD1299" s="8"/>
      <c r="BE1299" s="8"/>
      <c r="BF1299" s="8"/>
      <c r="BG1299" s="8"/>
      <c r="BH1299" s="8"/>
      <c r="BI1299" s="8"/>
      <c r="BJ1299" s="8"/>
      <c r="BK1299" s="8"/>
      <c r="BL1299" s="8"/>
      <c r="BM1299" s="8"/>
      <c r="BN1299" s="8"/>
      <c r="BO1299" s="8"/>
      <c r="BP1299" s="8"/>
      <c r="BQ1299" s="8"/>
      <c r="BR1299" s="8"/>
      <c r="BS1299" s="8"/>
      <c r="BT1299" s="8"/>
      <c r="BU1299" s="8"/>
      <c r="BV1299" s="8"/>
      <c r="BW1299" s="8"/>
      <c r="BX1299" s="8"/>
    </row>
    <row r="1300" spans="5:76"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8"/>
      <c r="AD1300" s="8"/>
      <c r="AE1300" s="8"/>
      <c r="AF1300" s="8"/>
      <c r="AG1300" s="8"/>
      <c r="AH1300" s="8"/>
      <c r="AI1300" s="8"/>
      <c r="AJ1300" s="8"/>
      <c r="AK1300" s="8"/>
      <c r="AL1300" s="8"/>
      <c r="AM1300" s="8"/>
      <c r="AN1300" s="8"/>
      <c r="AO1300" s="8"/>
      <c r="AP1300" s="8"/>
      <c r="AQ1300" s="8"/>
      <c r="AR1300" s="8"/>
      <c r="AS1300" s="8"/>
      <c r="AT1300" s="8"/>
      <c r="AU1300" s="8"/>
      <c r="AV1300" s="8"/>
      <c r="AW1300" s="8"/>
      <c r="AX1300" s="8"/>
      <c r="AY1300" s="8"/>
      <c r="AZ1300" s="8"/>
      <c r="BA1300" s="8"/>
      <c r="BB1300" s="8"/>
      <c r="BC1300" s="8"/>
      <c r="BD1300" s="8"/>
      <c r="BE1300" s="8"/>
      <c r="BF1300" s="8"/>
      <c r="BG1300" s="8"/>
      <c r="BH1300" s="8"/>
      <c r="BI1300" s="8"/>
      <c r="BJ1300" s="8"/>
      <c r="BK1300" s="8"/>
      <c r="BL1300" s="8"/>
      <c r="BM1300" s="8"/>
      <c r="BN1300" s="8"/>
      <c r="BO1300" s="8"/>
      <c r="BP1300" s="8"/>
      <c r="BQ1300" s="8"/>
      <c r="BR1300" s="8"/>
      <c r="BS1300" s="8"/>
      <c r="BT1300" s="8"/>
      <c r="BU1300" s="8"/>
      <c r="BV1300" s="8"/>
      <c r="BW1300" s="8"/>
      <c r="BX1300" s="8"/>
    </row>
    <row r="1301" spans="5:76"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8"/>
      <c r="AD1301" s="8"/>
      <c r="AE1301" s="8"/>
      <c r="AF1301" s="8"/>
      <c r="AG1301" s="8"/>
      <c r="AH1301" s="8"/>
      <c r="AI1301" s="8"/>
      <c r="AJ1301" s="8"/>
      <c r="AK1301" s="8"/>
      <c r="AL1301" s="8"/>
      <c r="AM1301" s="8"/>
      <c r="AN1301" s="8"/>
      <c r="AO1301" s="8"/>
      <c r="AP1301" s="8"/>
      <c r="AQ1301" s="8"/>
      <c r="AR1301" s="8"/>
      <c r="AS1301" s="8"/>
      <c r="AT1301" s="8"/>
      <c r="AU1301" s="8"/>
      <c r="AV1301" s="8"/>
      <c r="AW1301" s="8"/>
      <c r="AX1301" s="8"/>
      <c r="AY1301" s="8"/>
      <c r="AZ1301" s="8"/>
      <c r="BA1301" s="8"/>
      <c r="BB1301" s="8"/>
      <c r="BC1301" s="8"/>
      <c r="BD1301" s="8"/>
      <c r="BE1301" s="8"/>
      <c r="BF1301" s="8"/>
      <c r="BG1301" s="8"/>
      <c r="BH1301" s="8"/>
      <c r="BI1301" s="8"/>
      <c r="BJ1301" s="8"/>
      <c r="BK1301" s="8"/>
      <c r="BL1301" s="8"/>
      <c r="BM1301" s="8"/>
      <c r="BN1301" s="8"/>
      <c r="BO1301" s="8"/>
      <c r="BP1301" s="8"/>
      <c r="BQ1301" s="8"/>
      <c r="BR1301" s="8"/>
      <c r="BS1301" s="8"/>
      <c r="BT1301" s="8"/>
      <c r="BU1301" s="8"/>
      <c r="BV1301" s="8"/>
      <c r="BW1301" s="8"/>
      <c r="BX1301" s="8"/>
    </row>
    <row r="1302" spans="5:76"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8"/>
      <c r="AD1302" s="8"/>
      <c r="AE1302" s="8"/>
      <c r="AF1302" s="8"/>
      <c r="AG1302" s="8"/>
      <c r="AH1302" s="8"/>
      <c r="AI1302" s="8"/>
      <c r="AJ1302" s="8"/>
      <c r="AK1302" s="8"/>
      <c r="AL1302" s="8"/>
      <c r="AM1302" s="8"/>
      <c r="AN1302" s="8"/>
      <c r="AO1302" s="8"/>
      <c r="AP1302" s="8"/>
      <c r="AQ1302" s="8"/>
      <c r="AR1302" s="8"/>
      <c r="AS1302" s="8"/>
      <c r="AT1302" s="8"/>
      <c r="AU1302" s="8"/>
      <c r="AV1302" s="8"/>
      <c r="AW1302" s="8"/>
      <c r="AX1302" s="8"/>
      <c r="AY1302" s="8"/>
      <c r="AZ1302" s="8"/>
      <c r="BA1302" s="8"/>
      <c r="BB1302" s="8"/>
      <c r="BC1302" s="8"/>
      <c r="BD1302" s="8"/>
      <c r="BE1302" s="8"/>
      <c r="BF1302" s="8"/>
      <c r="BG1302" s="8"/>
      <c r="BH1302" s="8"/>
      <c r="BI1302" s="8"/>
      <c r="BJ1302" s="8"/>
      <c r="BK1302" s="8"/>
      <c r="BL1302" s="8"/>
      <c r="BM1302" s="8"/>
      <c r="BN1302" s="8"/>
      <c r="BO1302" s="8"/>
      <c r="BP1302" s="8"/>
      <c r="BQ1302" s="8"/>
      <c r="BR1302" s="8"/>
      <c r="BS1302" s="8"/>
      <c r="BT1302" s="8"/>
      <c r="BU1302" s="8"/>
      <c r="BV1302" s="8"/>
      <c r="BW1302" s="8"/>
      <c r="BX1302" s="8"/>
    </row>
    <row r="1303" spans="5:76"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8"/>
      <c r="AD1303" s="8"/>
      <c r="AE1303" s="8"/>
      <c r="AF1303" s="8"/>
      <c r="AG1303" s="8"/>
      <c r="AH1303" s="8"/>
      <c r="AI1303" s="8"/>
      <c r="AJ1303" s="8"/>
      <c r="AK1303" s="8"/>
      <c r="AL1303" s="8"/>
      <c r="AM1303" s="8"/>
      <c r="AN1303" s="8"/>
      <c r="AO1303" s="8"/>
      <c r="AP1303" s="8"/>
      <c r="AQ1303" s="8"/>
      <c r="AR1303" s="8"/>
      <c r="AS1303" s="8"/>
      <c r="AT1303" s="8"/>
      <c r="AU1303" s="8"/>
      <c r="AV1303" s="8"/>
      <c r="AW1303" s="8"/>
      <c r="AX1303" s="8"/>
      <c r="AY1303" s="8"/>
      <c r="AZ1303" s="8"/>
      <c r="BA1303" s="8"/>
      <c r="BB1303" s="8"/>
      <c r="BC1303" s="8"/>
      <c r="BD1303" s="8"/>
      <c r="BE1303" s="8"/>
      <c r="BF1303" s="8"/>
      <c r="BG1303" s="8"/>
      <c r="BH1303" s="8"/>
      <c r="BI1303" s="8"/>
      <c r="BJ1303" s="8"/>
      <c r="BK1303" s="8"/>
      <c r="BL1303" s="8"/>
      <c r="BM1303" s="8"/>
      <c r="BN1303" s="8"/>
      <c r="BO1303" s="8"/>
      <c r="BP1303" s="8"/>
      <c r="BQ1303" s="8"/>
      <c r="BR1303" s="8"/>
      <c r="BS1303" s="8"/>
      <c r="BT1303" s="8"/>
      <c r="BU1303" s="8"/>
      <c r="BV1303" s="8"/>
      <c r="BW1303" s="8"/>
      <c r="BX1303" s="8"/>
    </row>
    <row r="1304" spans="5:76"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8"/>
      <c r="AD1304" s="8"/>
      <c r="AE1304" s="8"/>
      <c r="AF1304" s="8"/>
      <c r="AG1304" s="8"/>
      <c r="AH1304" s="8"/>
      <c r="AI1304" s="8"/>
      <c r="AJ1304" s="8"/>
      <c r="AK1304" s="8"/>
      <c r="AL1304" s="8"/>
      <c r="AM1304" s="8"/>
      <c r="AN1304" s="8"/>
      <c r="AO1304" s="8"/>
      <c r="AP1304" s="8"/>
      <c r="AQ1304" s="8"/>
      <c r="AR1304" s="8"/>
      <c r="AS1304" s="8"/>
      <c r="AT1304" s="8"/>
      <c r="AU1304" s="8"/>
      <c r="AV1304" s="8"/>
      <c r="AW1304" s="8"/>
      <c r="AX1304" s="8"/>
      <c r="AY1304" s="8"/>
      <c r="AZ1304" s="8"/>
      <c r="BA1304" s="8"/>
      <c r="BB1304" s="8"/>
      <c r="BC1304" s="8"/>
      <c r="BD1304" s="8"/>
      <c r="BE1304" s="8"/>
      <c r="BF1304" s="8"/>
      <c r="BG1304" s="8"/>
      <c r="BH1304" s="8"/>
      <c r="BI1304" s="8"/>
      <c r="BJ1304" s="8"/>
      <c r="BK1304" s="8"/>
      <c r="BL1304" s="8"/>
      <c r="BM1304" s="8"/>
      <c r="BN1304" s="8"/>
      <c r="BO1304" s="8"/>
      <c r="BP1304" s="8"/>
      <c r="BQ1304" s="8"/>
      <c r="BR1304" s="8"/>
      <c r="BS1304" s="8"/>
      <c r="BT1304" s="8"/>
      <c r="BU1304" s="8"/>
      <c r="BV1304" s="8"/>
      <c r="BW1304" s="8"/>
      <c r="BX1304" s="8"/>
    </row>
    <row r="1305" spans="5:76"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8"/>
      <c r="AD1305" s="8"/>
      <c r="AE1305" s="8"/>
      <c r="AF1305" s="8"/>
      <c r="AG1305" s="8"/>
      <c r="AH1305" s="8"/>
      <c r="AI1305" s="8"/>
      <c r="AJ1305" s="8"/>
      <c r="AK1305" s="8"/>
      <c r="AL1305" s="8"/>
      <c r="AM1305" s="8"/>
      <c r="AN1305" s="8"/>
      <c r="AO1305" s="8"/>
      <c r="AP1305" s="8"/>
      <c r="AQ1305" s="8"/>
      <c r="AR1305" s="8"/>
      <c r="AS1305" s="8"/>
      <c r="AT1305" s="8"/>
      <c r="AU1305" s="8"/>
      <c r="AV1305" s="8"/>
      <c r="AW1305" s="8"/>
      <c r="AX1305" s="8"/>
      <c r="AY1305" s="8"/>
      <c r="AZ1305" s="8"/>
      <c r="BA1305" s="8"/>
      <c r="BB1305" s="8"/>
      <c r="BC1305" s="8"/>
      <c r="BD1305" s="8"/>
      <c r="BE1305" s="8"/>
      <c r="BF1305" s="8"/>
      <c r="BG1305" s="8"/>
      <c r="BH1305" s="8"/>
      <c r="BI1305" s="8"/>
      <c r="BJ1305" s="8"/>
      <c r="BK1305" s="8"/>
      <c r="BL1305" s="8"/>
      <c r="BM1305" s="8"/>
      <c r="BN1305" s="8"/>
      <c r="BO1305" s="8"/>
      <c r="BP1305" s="8"/>
      <c r="BQ1305" s="8"/>
      <c r="BR1305" s="8"/>
      <c r="BS1305" s="8"/>
      <c r="BT1305" s="8"/>
      <c r="BU1305" s="8"/>
      <c r="BV1305" s="8"/>
      <c r="BW1305" s="8"/>
      <c r="BX1305" s="8"/>
    </row>
    <row r="1306" spans="5:76"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8"/>
      <c r="AD1306" s="8"/>
      <c r="AE1306" s="8"/>
      <c r="AF1306" s="8"/>
      <c r="AG1306" s="8"/>
      <c r="AH1306" s="8"/>
      <c r="AI1306" s="8"/>
      <c r="AJ1306" s="8"/>
      <c r="AK1306" s="8"/>
      <c r="AL1306" s="8"/>
      <c r="AM1306" s="8"/>
      <c r="AN1306" s="8"/>
      <c r="AO1306" s="8"/>
      <c r="AP1306" s="8"/>
      <c r="AQ1306" s="8"/>
      <c r="AR1306" s="8"/>
      <c r="AS1306" s="8"/>
      <c r="AT1306" s="8"/>
      <c r="AU1306" s="8"/>
      <c r="AV1306" s="8"/>
      <c r="AW1306" s="8"/>
      <c r="AX1306" s="8"/>
      <c r="AY1306" s="8"/>
      <c r="AZ1306" s="8"/>
      <c r="BA1306" s="8"/>
      <c r="BB1306" s="8"/>
      <c r="BC1306" s="8"/>
      <c r="BD1306" s="8"/>
      <c r="BE1306" s="8"/>
      <c r="BF1306" s="8"/>
      <c r="BG1306" s="8"/>
      <c r="BH1306" s="8"/>
      <c r="BI1306" s="8"/>
      <c r="BJ1306" s="8"/>
      <c r="BK1306" s="8"/>
      <c r="BL1306" s="8"/>
      <c r="BM1306" s="8"/>
      <c r="BN1306" s="8"/>
      <c r="BO1306" s="8"/>
      <c r="BP1306" s="8"/>
      <c r="BQ1306" s="8"/>
      <c r="BR1306" s="8"/>
      <c r="BS1306" s="8"/>
      <c r="BT1306" s="8"/>
      <c r="BU1306" s="8"/>
      <c r="BV1306" s="8"/>
      <c r="BW1306" s="8"/>
      <c r="BX1306" s="8"/>
    </row>
    <row r="1307" spans="5:76"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8"/>
      <c r="AD1307" s="8"/>
      <c r="AE1307" s="8"/>
      <c r="AF1307" s="8"/>
      <c r="AG1307" s="8"/>
      <c r="AH1307" s="8"/>
      <c r="AI1307" s="8"/>
      <c r="AJ1307" s="8"/>
      <c r="AK1307" s="8"/>
      <c r="AL1307" s="8"/>
      <c r="AM1307" s="8"/>
      <c r="AN1307" s="8"/>
      <c r="AO1307" s="8"/>
      <c r="AP1307" s="8"/>
      <c r="AQ1307" s="8"/>
      <c r="AR1307" s="8"/>
      <c r="AS1307" s="8"/>
      <c r="AT1307" s="8"/>
      <c r="AU1307" s="8"/>
      <c r="AV1307" s="8"/>
      <c r="AW1307" s="8"/>
      <c r="AX1307" s="8"/>
      <c r="AY1307" s="8"/>
      <c r="AZ1307" s="8"/>
      <c r="BA1307" s="8"/>
      <c r="BB1307" s="8"/>
      <c r="BC1307" s="8"/>
      <c r="BD1307" s="8"/>
      <c r="BE1307" s="8"/>
      <c r="BF1307" s="8"/>
      <c r="BG1307" s="8"/>
      <c r="BH1307" s="8"/>
      <c r="BI1307" s="8"/>
      <c r="BJ1307" s="8"/>
      <c r="BK1307" s="8"/>
      <c r="BL1307" s="8"/>
      <c r="BM1307" s="8"/>
      <c r="BN1307" s="8"/>
      <c r="BO1307" s="8"/>
      <c r="BP1307" s="8"/>
      <c r="BQ1307" s="8"/>
      <c r="BR1307" s="8"/>
      <c r="BS1307" s="8"/>
      <c r="BT1307" s="8"/>
      <c r="BU1307" s="8"/>
      <c r="BV1307" s="8"/>
      <c r="BW1307" s="8"/>
      <c r="BX1307" s="8"/>
    </row>
    <row r="1308" spans="5:76"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8"/>
      <c r="AD1308" s="8"/>
      <c r="AE1308" s="8"/>
      <c r="AF1308" s="8"/>
      <c r="AG1308" s="8"/>
      <c r="AH1308" s="8"/>
      <c r="AI1308" s="8"/>
      <c r="AJ1308" s="8"/>
      <c r="AK1308" s="8"/>
      <c r="AL1308" s="8"/>
      <c r="AM1308" s="8"/>
      <c r="AN1308" s="8"/>
      <c r="AO1308" s="8"/>
      <c r="AP1308" s="8"/>
      <c r="AQ1308" s="8"/>
      <c r="AR1308" s="8"/>
      <c r="AS1308" s="8"/>
      <c r="AT1308" s="8"/>
      <c r="AU1308" s="8"/>
      <c r="AV1308" s="8"/>
      <c r="AW1308" s="8"/>
      <c r="AX1308" s="8"/>
      <c r="AY1308" s="8"/>
      <c r="AZ1308" s="8"/>
      <c r="BA1308" s="8"/>
      <c r="BB1308" s="8"/>
      <c r="BC1308" s="8"/>
      <c r="BD1308" s="8"/>
      <c r="BE1308" s="8"/>
      <c r="BF1308" s="8"/>
      <c r="BG1308" s="8"/>
      <c r="BH1308" s="8"/>
      <c r="BI1308" s="8"/>
      <c r="BJ1308" s="8"/>
      <c r="BK1308" s="8"/>
      <c r="BL1308" s="8"/>
      <c r="BM1308" s="8"/>
      <c r="BN1308" s="8"/>
      <c r="BO1308" s="8"/>
      <c r="BP1308" s="8"/>
      <c r="BQ1308" s="8"/>
      <c r="BR1308" s="8"/>
      <c r="BS1308" s="8"/>
      <c r="BT1308" s="8"/>
      <c r="BU1308" s="8"/>
      <c r="BV1308" s="8"/>
      <c r="BW1308" s="8"/>
      <c r="BX1308" s="8"/>
    </row>
    <row r="1309" spans="5:76"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8"/>
      <c r="AD1309" s="8"/>
      <c r="AE1309" s="8"/>
      <c r="AF1309" s="8"/>
      <c r="AG1309" s="8"/>
      <c r="AH1309" s="8"/>
      <c r="AI1309" s="8"/>
      <c r="AJ1309" s="8"/>
      <c r="AK1309" s="8"/>
      <c r="AL1309" s="8"/>
      <c r="AM1309" s="8"/>
      <c r="AN1309" s="8"/>
      <c r="AO1309" s="8"/>
      <c r="AP1309" s="8"/>
      <c r="AQ1309" s="8"/>
      <c r="AR1309" s="8"/>
      <c r="AS1309" s="8"/>
      <c r="AT1309" s="8"/>
      <c r="AU1309" s="8"/>
      <c r="AV1309" s="8"/>
      <c r="AW1309" s="8"/>
      <c r="AX1309" s="8"/>
      <c r="AY1309" s="8"/>
      <c r="AZ1309" s="8"/>
      <c r="BA1309" s="8"/>
      <c r="BB1309" s="8"/>
      <c r="BC1309" s="8"/>
      <c r="BD1309" s="8"/>
      <c r="BE1309" s="8"/>
      <c r="BF1309" s="8"/>
      <c r="BG1309" s="8"/>
      <c r="BH1309" s="8"/>
      <c r="BI1309" s="8"/>
      <c r="BJ1309" s="8"/>
      <c r="BK1309" s="8"/>
      <c r="BL1309" s="8"/>
      <c r="BM1309" s="8"/>
      <c r="BN1309" s="8"/>
      <c r="BO1309" s="8"/>
      <c r="BP1309" s="8"/>
      <c r="BQ1309" s="8"/>
      <c r="BR1309" s="8"/>
      <c r="BS1309" s="8"/>
      <c r="BT1309" s="8"/>
      <c r="BU1309" s="8"/>
      <c r="BV1309" s="8"/>
      <c r="BW1309" s="8"/>
      <c r="BX1309" s="8"/>
    </row>
    <row r="1310" spans="5:76"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8"/>
      <c r="AD1310" s="8"/>
      <c r="AE1310" s="8"/>
      <c r="AF1310" s="8"/>
      <c r="AG1310" s="8"/>
      <c r="AH1310" s="8"/>
      <c r="AI1310" s="8"/>
      <c r="AJ1310" s="8"/>
      <c r="AK1310" s="8"/>
      <c r="AL1310" s="8"/>
      <c r="AM1310" s="8"/>
      <c r="AN1310" s="8"/>
      <c r="AO1310" s="8"/>
      <c r="AP1310" s="8"/>
      <c r="AQ1310" s="8"/>
      <c r="AR1310" s="8"/>
      <c r="AS1310" s="8"/>
      <c r="AT1310" s="8"/>
      <c r="AU1310" s="8"/>
      <c r="AV1310" s="8"/>
      <c r="AW1310" s="8"/>
      <c r="AX1310" s="8"/>
      <c r="AY1310" s="8"/>
      <c r="AZ1310" s="8"/>
      <c r="BA1310" s="8"/>
      <c r="BB1310" s="8"/>
      <c r="BC1310" s="8"/>
      <c r="BD1310" s="8"/>
      <c r="BE1310" s="8"/>
      <c r="BF1310" s="8"/>
      <c r="BG1310" s="8"/>
      <c r="BH1310" s="8"/>
      <c r="BI1310" s="8"/>
      <c r="BJ1310" s="8"/>
      <c r="BK1310" s="8"/>
      <c r="BL1310" s="8"/>
      <c r="BM1310" s="8"/>
      <c r="BN1310" s="8"/>
      <c r="BO1310" s="8"/>
      <c r="BP1310" s="8"/>
      <c r="BQ1310" s="8"/>
      <c r="BR1310" s="8"/>
      <c r="BS1310" s="8"/>
      <c r="BT1310" s="8"/>
      <c r="BU1310" s="8"/>
      <c r="BV1310" s="8"/>
      <c r="BW1310" s="8"/>
      <c r="BX1310" s="8"/>
    </row>
    <row r="1311" spans="5:76"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8"/>
      <c r="AD1311" s="8"/>
      <c r="AE1311" s="8"/>
      <c r="AF1311" s="8"/>
      <c r="AG1311" s="8"/>
      <c r="AH1311" s="8"/>
      <c r="AI1311" s="8"/>
      <c r="AJ1311" s="8"/>
      <c r="AK1311" s="8"/>
      <c r="AL1311" s="8"/>
      <c r="AM1311" s="8"/>
      <c r="AN1311" s="8"/>
      <c r="AO1311" s="8"/>
      <c r="AP1311" s="8"/>
      <c r="AQ1311" s="8"/>
      <c r="AR1311" s="8"/>
      <c r="AS1311" s="8"/>
      <c r="AT1311" s="8"/>
      <c r="AU1311" s="8"/>
      <c r="AV1311" s="8"/>
      <c r="AW1311" s="8"/>
      <c r="AX1311" s="8"/>
      <c r="AY1311" s="8"/>
      <c r="AZ1311" s="8"/>
      <c r="BA1311" s="8"/>
      <c r="BB1311" s="8"/>
      <c r="BC1311" s="8"/>
      <c r="BD1311" s="8"/>
      <c r="BE1311" s="8"/>
      <c r="BF1311" s="8"/>
      <c r="BG1311" s="8"/>
      <c r="BH1311" s="8"/>
      <c r="BI1311" s="8"/>
      <c r="BJ1311" s="8"/>
      <c r="BK1311" s="8"/>
      <c r="BL1311" s="8"/>
      <c r="BM1311" s="8"/>
      <c r="BN1311" s="8"/>
      <c r="BO1311" s="8"/>
      <c r="BP1311" s="8"/>
      <c r="BQ1311" s="8"/>
      <c r="BR1311" s="8"/>
      <c r="BS1311" s="8"/>
      <c r="BT1311" s="8"/>
      <c r="BU1311" s="8"/>
      <c r="BV1311" s="8"/>
      <c r="BW1311" s="8"/>
      <c r="BX1311" s="8"/>
    </row>
    <row r="1312" spans="5:76"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8"/>
      <c r="AD1312" s="8"/>
      <c r="AE1312" s="8"/>
      <c r="AF1312" s="8"/>
      <c r="AG1312" s="8"/>
      <c r="AH1312" s="8"/>
      <c r="AI1312" s="8"/>
      <c r="AJ1312" s="8"/>
      <c r="AK1312" s="8"/>
      <c r="AL1312" s="8"/>
      <c r="AM1312" s="8"/>
      <c r="AN1312" s="8"/>
      <c r="AO1312" s="8"/>
      <c r="AP1312" s="8"/>
      <c r="AQ1312" s="8"/>
      <c r="AR1312" s="8"/>
      <c r="AS1312" s="8"/>
      <c r="AT1312" s="8"/>
      <c r="AU1312" s="8"/>
      <c r="AV1312" s="8"/>
      <c r="AW1312" s="8"/>
      <c r="AX1312" s="8"/>
      <c r="AY1312" s="8"/>
      <c r="AZ1312" s="8"/>
      <c r="BA1312" s="8"/>
      <c r="BB1312" s="8"/>
      <c r="BC1312" s="8"/>
      <c r="BD1312" s="8"/>
      <c r="BE1312" s="8"/>
      <c r="BF1312" s="8"/>
      <c r="BG1312" s="8"/>
      <c r="BH1312" s="8"/>
      <c r="BI1312" s="8"/>
      <c r="BJ1312" s="8"/>
      <c r="BK1312" s="8"/>
      <c r="BL1312" s="8"/>
      <c r="BM1312" s="8"/>
      <c r="BN1312" s="8"/>
      <c r="BO1312" s="8"/>
      <c r="BP1312" s="8"/>
      <c r="BQ1312" s="8"/>
      <c r="BR1312" s="8"/>
      <c r="BS1312" s="8"/>
      <c r="BT1312" s="8"/>
      <c r="BU1312" s="8"/>
      <c r="BV1312" s="8"/>
      <c r="BW1312" s="8"/>
      <c r="BX1312" s="8"/>
    </row>
    <row r="1313" spans="5:76"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8"/>
      <c r="AD1313" s="8"/>
      <c r="AE1313" s="8"/>
      <c r="AF1313" s="8"/>
      <c r="AG1313" s="8"/>
      <c r="AH1313" s="8"/>
      <c r="AI1313" s="8"/>
      <c r="AJ1313" s="8"/>
      <c r="AK1313" s="8"/>
      <c r="AL1313" s="8"/>
      <c r="AM1313" s="8"/>
      <c r="AN1313" s="8"/>
      <c r="AO1313" s="8"/>
      <c r="AP1313" s="8"/>
      <c r="AQ1313" s="8"/>
      <c r="AR1313" s="8"/>
      <c r="AS1313" s="8"/>
      <c r="AT1313" s="8"/>
      <c r="AU1313" s="8"/>
      <c r="AV1313" s="8"/>
      <c r="AW1313" s="8"/>
      <c r="AX1313" s="8"/>
      <c r="AY1313" s="8"/>
      <c r="AZ1313" s="8"/>
      <c r="BA1313" s="8"/>
      <c r="BB1313" s="8"/>
      <c r="BC1313" s="8"/>
      <c r="BD1313" s="8"/>
      <c r="BE1313" s="8"/>
      <c r="BF1313" s="8"/>
      <c r="BG1313" s="8"/>
      <c r="BH1313" s="8"/>
      <c r="BI1313" s="8"/>
      <c r="BJ1313" s="8"/>
      <c r="BK1313" s="8"/>
      <c r="BL1313" s="8"/>
      <c r="BM1313" s="8"/>
      <c r="BN1313" s="8"/>
      <c r="BO1313" s="8"/>
      <c r="BP1313" s="8"/>
      <c r="BQ1313" s="8"/>
      <c r="BR1313" s="8"/>
      <c r="BS1313" s="8"/>
      <c r="BT1313" s="8"/>
      <c r="BU1313" s="8"/>
      <c r="BV1313" s="8"/>
      <c r="BW1313" s="8"/>
      <c r="BX1313" s="8"/>
    </row>
    <row r="1314" spans="5:76"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8"/>
      <c r="AD1314" s="8"/>
      <c r="AE1314" s="8"/>
      <c r="AF1314" s="8"/>
      <c r="AG1314" s="8"/>
      <c r="AH1314" s="8"/>
      <c r="AI1314" s="8"/>
      <c r="AJ1314" s="8"/>
      <c r="AK1314" s="8"/>
      <c r="AL1314" s="8"/>
      <c r="AM1314" s="8"/>
      <c r="AN1314" s="8"/>
      <c r="AO1314" s="8"/>
      <c r="AP1314" s="8"/>
      <c r="AQ1314" s="8"/>
      <c r="AR1314" s="8"/>
      <c r="AS1314" s="8"/>
      <c r="AT1314" s="8"/>
      <c r="AU1314" s="8"/>
      <c r="AV1314" s="8"/>
      <c r="AW1314" s="8"/>
      <c r="AX1314" s="8"/>
      <c r="AY1314" s="8"/>
      <c r="AZ1314" s="8"/>
      <c r="BA1314" s="8"/>
      <c r="BB1314" s="8"/>
      <c r="BC1314" s="8"/>
      <c r="BD1314" s="8"/>
      <c r="BE1314" s="8"/>
      <c r="BF1314" s="8"/>
      <c r="BG1314" s="8"/>
      <c r="BH1314" s="8"/>
      <c r="BI1314" s="8"/>
      <c r="BJ1314" s="8"/>
      <c r="BK1314" s="8"/>
      <c r="BL1314" s="8"/>
      <c r="BM1314" s="8"/>
      <c r="BN1314" s="8"/>
      <c r="BO1314" s="8"/>
      <c r="BP1314" s="8"/>
      <c r="BQ1314" s="8"/>
      <c r="BR1314" s="8"/>
      <c r="BS1314" s="8"/>
      <c r="BT1314" s="8"/>
      <c r="BU1314" s="8"/>
      <c r="BV1314" s="8"/>
      <c r="BW1314" s="8"/>
      <c r="BX1314" s="8"/>
    </row>
    <row r="1315" spans="5:76"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8"/>
      <c r="AD1315" s="8"/>
      <c r="AE1315" s="8"/>
      <c r="AF1315" s="8"/>
      <c r="AG1315" s="8"/>
      <c r="AH1315" s="8"/>
      <c r="AI1315" s="8"/>
      <c r="AJ1315" s="8"/>
      <c r="AK1315" s="8"/>
      <c r="AL1315" s="8"/>
      <c r="AM1315" s="8"/>
      <c r="AN1315" s="8"/>
      <c r="AO1315" s="8"/>
      <c r="AP1315" s="8"/>
      <c r="AQ1315" s="8"/>
      <c r="AR1315" s="8"/>
      <c r="AS1315" s="8"/>
      <c r="AT1315" s="8"/>
      <c r="AU1315" s="8"/>
      <c r="AV1315" s="8"/>
      <c r="AW1315" s="8"/>
      <c r="AX1315" s="8"/>
      <c r="AY1315" s="8"/>
      <c r="AZ1315" s="8"/>
      <c r="BA1315" s="8"/>
      <c r="BB1315" s="8"/>
      <c r="BC1315" s="8"/>
      <c r="BD1315" s="8"/>
      <c r="BE1315" s="8"/>
      <c r="BF1315" s="8"/>
      <c r="BG1315" s="8"/>
      <c r="BH1315" s="8"/>
      <c r="BI1315" s="8"/>
      <c r="BJ1315" s="8"/>
      <c r="BK1315" s="8"/>
      <c r="BL1315" s="8"/>
      <c r="BM1315" s="8"/>
      <c r="BN1315" s="8"/>
      <c r="BO1315" s="8"/>
      <c r="BP1315" s="8"/>
      <c r="BQ1315" s="8"/>
      <c r="BR1315" s="8"/>
      <c r="BS1315" s="8"/>
      <c r="BT1315" s="8"/>
      <c r="BU1315" s="8"/>
      <c r="BV1315" s="8"/>
      <c r="BW1315" s="8"/>
      <c r="BX1315" s="8"/>
    </row>
    <row r="1316" spans="5:76"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8"/>
      <c r="AD1316" s="8"/>
      <c r="AE1316" s="8"/>
      <c r="AF1316" s="8"/>
      <c r="AG1316" s="8"/>
      <c r="AH1316" s="8"/>
      <c r="AI1316" s="8"/>
      <c r="AJ1316" s="8"/>
      <c r="AK1316" s="8"/>
      <c r="AL1316" s="8"/>
      <c r="AM1316" s="8"/>
      <c r="AN1316" s="8"/>
      <c r="AO1316" s="8"/>
      <c r="AP1316" s="8"/>
      <c r="AQ1316" s="8"/>
      <c r="AR1316" s="8"/>
      <c r="AS1316" s="8"/>
      <c r="AT1316" s="8"/>
      <c r="AU1316" s="8"/>
      <c r="AV1316" s="8"/>
      <c r="AW1316" s="8"/>
      <c r="AX1316" s="8"/>
      <c r="AY1316" s="8"/>
      <c r="AZ1316" s="8"/>
      <c r="BA1316" s="8"/>
      <c r="BB1316" s="8"/>
      <c r="BC1316" s="8"/>
      <c r="BD1316" s="8"/>
      <c r="BE1316" s="8"/>
      <c r="BF1316" s="8"/>
      <c r="BG1316" s="8"/>
      <c r="BH1316" s="8"/>
      <c r="BI1316" s="8"/>
      <c r="BJ1316" s="8"/>
      <c r="BK1316" s="8"/>
      <c r="BL1316" s="8"/>
      <c r="BM1316" s="8"/>
      <c r="BN1316" s="8"/>
      <c r="BO1316" s="8"/>
      <c r="BP1316" s="8"/>
      <c r="BQ1316" s="8"/>
      <c r="BR1316" s="8"/>
      <c r="BS1316" s="8"/>
      <c r="BT1316" s="8"/>
      <c r="BU1316" s="8"/>
      <c r="BV1316" s="8"/>
      <c r="BW1316" s="8"/>
      <c r="BX1316" s="8"/>
    </row>
    <row r="1317" spans="5:76"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8"/>
      <c r="AD1317" s="8"/>
      <c r="AE1317" s="8"/>
      <c r="AF1317" s="8"/>
      <c r="AG1317" s="8"/>
      <c r="AH1317" s="8"/>
      <c r="AI1317" s="8"/>
      <c r="AJ1317" s="8"/>
      <c r="AK1317" s="8"/>
      <c r="AL1317" s="8"/>
      <c r="AM1317" s="8"/>
      <c r="AN1317" s="8"/>
      <c r="AO1317" s="8"/>
      <c r="AP1317" s="8"/>
      <c r="AQ1317" s="8"/>
      <c r="AR1317" s="8"/>
      <c r="AS1317" s="8"/>
      <c r="AT1317" s="8"/>
      <c r="AU1317" s="8"/>
      <c r="AV1317" s="8"/>
      <c r="AW1317" s="8"/>
      <c r="AX1317" s="8"/>
      <c r="AY1317" s="8"/>
      <c r="AZ1317" s="8"/>
      <c r="BA1317" s="8"/>
      <c r="BB1317" s="8"/>
      <c r="BC1317" s="8"/>
      <c r="BD1317" s="8"/>
      <c r="BE1317" s="8"/>
      <c r="BF1317" s="8"/>
      <c r="BG1317" s="8"/>
      <c r="BH1317" s="8"/>
      <c r="BI1317" s="8"/>
      <c r="BJ1317" s="8"/>
      <c r="BK1317" s="8"/>
      <c r="BL1317" s="8"/>
      <c r="BM1317" s="8"/>
      <c r="BN1317" s="8"/>
      <c r="BO1317" s="8"/>
      <c r="BP1317" s="8"/>
      <c r="BQ1317" s="8"/>
      <c r="BR1317" s="8"/>
      <c r="BS1317" s="8"/>
      <c r="BT1317" s="8"/>
      <c r="BU1317" s="8"/>
      <c r="BV1317" s="8"/>
      <c r="BW1317" s="8"/>
      <c r="BX1317" s="8"/>
    </row>
    <row r="1318" spans="5:76"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8"/>
      <c r="AD1318" s="8"/>
      <c r="AE1318" s="8"/>
      <c r="AF1318" s="8"/>
      <c r="AG1318" s="8"/>
      <c r="AH1318" s="8"/>
      <c r="AI1318" s="8"/>
      <c r="AJ1318" s="8"/>
      <c r="AK1318" s="8"/>
      <c r="AL1318" s="8"/>
      <c r="AM1318" s="8"/>
      <c r="AN1318" s="8"/>
      <c r="AO1318" s="8"/>
      <c r="AP1318" s="8"/>
      <c r="AQ1318" s="8"/>
      <c r="AR1318" s="8"/>
      <c r="AS1318" s="8"/>
      <c r="AT1318" s="8"/>
      <c r="AU1318" s="8"/>
      <c r="AV1318" s="8"/>
      <c r="AW1318" s="8"/>
      <c r="AX1318" s="8"/>
      <c r="AY1318" s="8"/>
      <c r="AZ1318" s="8"/>
      <c r="BA1318" s="8"/>
      <c r="BB1318" s="8"/>
      <c r="BC1318" s="8"/>
      <c r="BD1318" s="8"/>
      <c r="BE1318" s="8"/>
      <c r="BF1318" s="8"/>
      <c r="BG1318" s="8"/>
      <c r="BH1318" s="8"/>
      <c r="BI1318" s="8"/>
      <c r="BJ1318" s="8"/>
      <c r="BK1318" s="8"/>
      <c r="BL1318" s="8"/>
      <c r="BM1318" s="8"/>
      <c r="BN1318" s="8"/>
      <c r="BO1318" s="8"/>
      <c r="BP1318" s="8"/>
      <c r="BQ1318" s="8"/>
      <c r="BR1318" s="8"/>
      <c r="BS1318" s="8"/>
      <c r="BT1318" s="8"/>
      <c r="BU1318" s="8"/>
      <c r="BV1318" s="8"/>
      <c r="BW1318" s="8"/>
      <c r="BX1318" s="8"/>
    </row>
    <row r="1319" spans="5:76"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8"/>
      <c r="AD1319" s="8"/>
      <c r="AE1319" s="8"/>
      <c r="AF1319" s="8"/>
      <c r="AG1319" s="8"/>
      <c r="AH1319" s="8"/>
      <c r="AI1319" s="8"/>
      <c r="AJ1319" s="8"/>
      <c r="AK1319" s="8"/>
      <c r="AL1319" s="8"/>
      <c r="AM1319" s="8"/>
      <c r="AN1319" s="8"/>
      <c r="AO1319" s="8"/>
      <c r="AP1319" s="8"/>
      <c r="AQ1319" s="8"/>
      <c r="AR1319" s="8"/>
      <c r="AS1319" s="8"/>
      <c r="AT1319" s="8"/>
      <c r="AU1319" s="8"/>
      <c r="AV1319" s="8"/>
      <c r="AW1319" s="8"/>
      <c r="AX1319" s="8"/>
      <c r="AY1319" s="8"/>
      <c r="AZ1319" s="8"/>
      <c r="BA1319" s="8"/>
      <c r="BB1319" s="8"/>
      <c r="BC1319" s="8"/>
      <c r="BD1319" s="8"/>
      <c r="BE1319" s="8"/>
      <c r="BF1319" s="8"/>
      <c r="BG1319" s="8"/>
      <c r="BH1319" s="8"/>
      <c r="BI1319" s="8"/>
      <c r="BJ1319" s="8"/>
      <c r="BK1319" s="8"/>
      <c r="BL1319" s="8"/>
      <c r="BM1319" s="8"/>
      <c r="BN1319" s="8"/>
      <c r="BO1319" s="8"/>
      <c r="BP1319" s="8"/>
      <c r="BQ1319" s="8"/>
      <c r="BR1319" s="8"/>
      <c r="BS1319" s="8"/>
      <c r="BT1319" s="8"/>
      <c r="BU1319" s="8"/>
      <c r="BV1319" s="8"/>
      <c r="BW1319" s="8"/>
      <c r="BX1319" s="8"/>
    </row>
    <row r="1320" spans="5:76"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8"/>
      <c r="AD1320" s="8"/>
      <c r="AE1320" s="8"/>
      <c r="AF1320" s="8"/>
      <c r="AG1320" s="8"/>
      <c r="AH1320" s="8"/>
      <c r="AI1320" s="8"/>
      <c r="AJ1320" s="8"/>
      <c r="AK1320" s="8"/>
      <c r="AL1320" s="8"/>
      <c r="AM1320" s="8"/>
      <c r="AN1320" s="8"/>
      <c r="AO1320" s="8"/>
      <c r="AP1320" s="8"/>
      <c r="AQ1320" s="8"/>
      <c r="AR1320" s="8"/>
      <c r="AS1320" s="8"/>
      <c r="AT1320" s="8"/>
      <c r="AU1320" s="8"/>
      <c r="AV1320" s="8"/>
      <c r="AW1320" s="8"/>
      <c r="AX1320" s="8"/>
      <c r="AY1320" s="8"/>
      <c r="AZ1320" s="8"/>
      <c r="BA1320" s="8"/>
      <c r="BB1320" s="8"/>
      <c r="BC1320" s="8"/>
      <c r="BD1320" s="8"/>
      <c r="BE1320" s="8"/>
      <c r="BF1320" s="8"/>
      <c r="BG1320" s="8"/>
      <c r="BH1320" s="8"/>
      <c r="BI1320" s="8"/>
      <c r="BJ1320" s="8"/>
      <c r="BK1320" s="8"/>
      <c r="BL1320" s="8"/>
      <c r="BM1320" s="8"/>
      <c r="BN1320" s="8"/>
      <c r="BO1320" s="8"/>
      <c r="BP1320" s="8"/>
      <c r="BQ1320" s="8"/>
      <c r="BR1320" s="8"/>
      <c r="BS1320" s="8"/>
      <c r="BT1320" s="8"/>
      <c r="BU1320" s="8"/>
      <c r="BV1320" s="8"/>
      <c r="BW1320" s="8"/>
      <c r="BX1320" s="8"/>
    </row>
    <row r="1321" spans="5:76"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8"/>
      <c r="AD1321" s="8"/>
      <c r="AE1321" s="8"/>
      <c r="AF1321" s="8"/>
      <c r="AG1321" s="8"/>
      <c r="AH1321" s="8"/>
      <c r="AI1321" s="8"/>
      <c r="AJ1321" s="8"/>
      <c r="AK1321" s="8"/>
      <c r="AL1321" s="8"/>
      <c r="AM1321" s="8"/>
      <c r="AN1321" s="8"/>
      <c r="AO1321" s="8"/>
      <c r="AP1321" s="8"/>
      <c r="AQ1321" s="8"/>
      <c r="AR1321" s="8"/>
      <c r="AS1321" s="8"/>
      <c r="AT1321" s="8"/>
      <c r="AU1321" s="8"/>
      <c r="AV1321" s="8"/>
      <c r="AW1321" s="8"/>
      <c r="AX1321" s="8"/>
      <c r="AY1321" s="8"/>
      <c r="AZ1321" s="8"/>
      <c r="BA1321" s="8"/>
      <c r="BB1321" s="8"/>
      <c r="BC1321" s="8"/>
      <c r="BD1321" s="8"/>
      <c r="BE1321" s="8"/>
      <c r="BF1321" s="8"/>
      <c r="BG1321" s="8"/>
      <c r="BH1321" s="8"/>
      <c r="BI1321" s="8"/>
      <c r="BJ1321" s="8"/>
      <c r="BK1321" s="8"/>
      <c r="BL1321" s="8"/>
      <c r="BM1321" s="8"/>
      <c r="BN1321" s="8"/>
      <c r="BO1321" s="8"/>
      <c r="BP1321" s="8"/>
      <c r="BQ1321" s="8"/>
      <c r="BR1321" s="8"/>
      <c r="BS1321" s="8"/>
      <c r="BT1321" s="8"/>
      <c r="BU1321" s="8"/>
      <c r="BV1321" s="8"/>
      <c r="BW1321" s="8"/>
      <c r="BX1321" s="8"/>
    </row>
    <row r="1322" spans="5:76"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8"/>
      <c r="AD1322" s="8"/>
      <c r="AE1322" s="8"/>
      <c r="AF1322" s="8"/>
      <c r="AG1322" s="8"/>
      <c r="AH1322" s="8"/>
      <c r="AI1322" s="8"/>
      <c r="AJ1322" s="8"/>
      <c r="AK1322" s="8"/>
      <c r="AL1322" s="8"/>
      <c r="AM1322" s="8"/>
      <c r="AN1322" s="8"/>
      <c r="AO1322" s="8"/>
      <c r="AP1322" s="8"/>
      <c r="AQ1322" s="8"/>
      <c r="AR1322" s="8"/>
      <c r="AS1322" s="8"/>
      <c r="AT1322" s="8"/>
      <c r="AU1322" s="8"/>
      <c r="AV1322" s="8"/>
      <c r="AW1322" s="8"/>
      <c r="AX1322" s="8"/>
      <c r="AY1322" s="8"/>
      <c r="AZ1322" s="8"/>
      <c r="BA1322" s="8"/>
      <c r="BB1322" s="8"/>
      <c r="BC1322" s="8"/>
      <c r="BD1322" s="8"/>
      <c r="BE1322" s="8"/>
      <c r="BF1322" s="8"/>
      <c r="BG1322" s="8"/>
      <c r="BH1322" s="8"/>
      <c r="BI1322" s="8"/>
      <c r="BJ1322" s="8"/>
      <c r="BK1322" s="8"/>
      <c r="BL1322" s="8"/>
      <c r="BM1322" s="8"/>
      <c r="BN1322" s="8"/>
      <c r="BO1322" s="8"/>
      <c r="BP1322" s="8"/>
      <c r="BQ1322" s="8"/>
      <c r="BR1322" s="8"/>
      <c r="BS1322" s="8"/>
      <c r="BT1322" s="8"/>
      <c r="BU1322" s="8"/>
      <c r="BV1322" s="8"/>
      <c r="BW1322" s="8"/>
      <c r="BX1322" s="8"/>
    </row>
    <row r="1323" spans="5:76"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8"/>
      <c r="AD1323" s="8"/>
      <c r="AE1323" s="8"/>
      <c r="AF1323" s="8"/>
      <c r="AG1323" s="8"/>
      <c r="AH1323" s="8"/>
      <c r="AI1323" s="8"/>
      <c r="AJ1323" s="8"/>
      <c r="AK1323" s="8"/>
      <c r="AL1323" s="8"/>
      <c r="AM1323" s="8"/>
      <c r="AN1323" s="8"/>
      <c r="AO1323" s="8"/>
      <c r="AP1323" s="8"/>
      <c r="AQ1323" s="8"/>
      <c r="AR1323" s="8"/>
      <c r="AS1323" s="8"/>
      <c r="AT1323" s="8"/>
      <c r="AU1323" s="8"/>
      <c r="AV1323" s="8"/>
      <c r="AW1323" s="8"/>
      <c r="AX1323" s="8"/>
      <c r="AY1323" s="8"/>
      <c r="AZ1323" s="8"/>
      <c r="BA1323" s="8"/>
      <c r="BB1323" s="8"/>
      <c r="BC1323" s="8"/>
      <c r="BD1323" s="8"/>
      <c r="BE1323" s="8"/>
      <c r="BF1323" s="8"/>
      <c r="BG1323" s="8"/>
      <c r="BH1323" s="8"/>
      <c r="BI1323" s="8"/>
      <c r="BJ1323" s="8"/>
      <c r="BK1323" s="8"/>
      <c r="BL1323" s="8"/>
      <c r="BM1323" s="8"/>
      <c r="BN1323" s="8"/>
      <c r="BO1323" s="8"/>
      <c r="BP1323" s="8"/>
      <c r="BQ1323" s="8"/>
      <c r="BR1323" s="8"/>
      <c r="BS1323" s="8"/>
      <c r="BT1323" s="8"/>
      <c r="BU1323" s="8"/>
      <c r="BV1323" s="8"/>
      <c r="BW1323" s="8"/>
      <c r="BX1323" s="8"/>
    </row>
    <row r="1324" spans="5:76"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8"/>
      <c r="AD1324" s="8"/>
      <c r="AE1324" s="8"/>
      <c r="AF1324" s="8"/>
      <c r="AG1324" s="8"/>
      <c r="AH1324" s="8"/>
      <c r="AI1324" s="8"/>
      <c r="AJ1324" s="8"/>
      <c r="AK1324" s="8"/>
      <c r="AL1324" s="8"/>
      <c r="AM1324" s="8"/>
      <c r="AN1324" s="8"/>
      <c r="AO1324" s="8"/>
      <c r="AP1324" s="8"/>
      <c r="AQ1324" s="8"/>
      <c r="AR1324" s="8"/>
      <c r="AS1324" s="8"/>
      <c r="AT1324" s="8"/>
      <c r="AU1324" s="8"/>
      <c r="AV1324" s="8"/>
      <c r="AW1324" s="8"/>
      <c r="AX1324" s="8"/>
      <c r="AY1324" s="8"/>
      <c r="AZ1324" s="8"/>
      <c r="BA1324" s="8"/>
      <c r="BB1324" s="8"/>
      <c r="BC1324" s="8"/>
      <c r="BD1324" s="8"/>
      <c r="BE1324" s="8"/>
      <c r="BF1324" s="8"/>
      <c r="BG1324" s="8"/>
      <c r="BH1324" s="8"/>
      <c r="BI1324" s="8"/>
      <c r="BJ1324" s="8"/>
      <c r="BK1324" s="8"/>
      <c r="BL1324" s="8"/>
      <c r="BM1324" s="8"/>
      <c r="BN1324" s="8"/>
      <c r="BO1324" s="8"/>
      <c r="BP1324" s="8"/>
      <c r="BQ1324" s="8"/>
      <c r="BR1324" s="8"/>
      <c r="BS1324" s="8"/>
      <c r="BT1324" s="8"/>
      <c r="BU1324" s="8"/>
      <c r="BV1324" s="8"/>
      <c r="BW1324" s="8"/>
      <c r="BX1324" s="8"/>
    </row>
    <row r="1325" spans="5:76"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8"/>
      <c r="AD1325" s="8"/>
      <c r="AE1325" s="8"/>
      <c r="AF1325" s="8"/>
      <c r="AG1325" s="8"/>
      <c r="AH1325" s="8"/>
      <c r="AI1325" s="8"/>
      <c r="AJ1325" s="8"/>
      <c r="AK1325" s="8"/>
      <c r="AL1325" s="8"/>
      <c r="AM1325" s="8"/>
      <c r="AN1325" s="8"/>
      <c r="AO1325" s="8"/>
      <c r="AP1325" s="8"/>
      <c r="AQ1325" s="8"/>
      <c r="AR1325" s="8"/>
      <c r="AS1325" s="8"/>
      <c r="AT1325" s="8"/>
      <c r="AU1325" s="8"/>
      <c r="AV1325" s="8"/>
      <c r="AW1325" s="8"/>
      <c r="AX1325" s="8"/>
      <c r="AY1325" s="8"/>
      <c r="AZ1325" s="8"/>
      <c r="BA1325" s="8"/>
      <c r="BB1325" s="8"/>
      <c r="BC1325" s="8"/>
      <c r="BD1325" s="8"/>
      <c r="BE1325" s="8"/>
      <c r="BF1325" s="8"/>
      <c r="BG1325" s="8"/>
      <c r="BH1325" s="8"/>
      <c r="BI1325" s="8"/>
      <c r="BJ1325" s="8"/>
      <c r="BK1325" s="8"/>
      <c r="BL1325" s="8"/>
      <c r="BM1325" s="8"/>
      <c r="BN1325" s="8"/>
      <c r="BO1325" s="8"/>
      <c r="BP1325" s="8"/>
      <c r="BQ1325" s="8"/>
      <c r="BR1325" s="8"/>
      <c r="BS1325" s="8"/>
      <c r="BT1325" s="8"/>
      <c r="BU1325" s="8"/>
      <c r="BV1325" s="8"/>
      <c r="BW1325" s="8"/>
      <c r="BX1325" s="8"/>
    </row>
    <row r="1326" spans="5:76"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8"/>
      <c r="AD1326" s="8"/>
      <c r="AE1326" s="8"/>
      <c r="AF1326" s="8"/>
      <c r="AG1326" s="8"/>
      <c r="AH1326" s="8"/>
      <c r="AI1326" s="8"/>
      <c r="AJ1326" s="8"/>
      <c r="AK1326" s="8"/>
      <c r="AL1326" s="8"/>
      <c r="AM1326" s="8"/>
      <c r="AN1326" s="8"/>
      <c r="AO1326" s="8"/>
      <c r="AP1326" s="8"/>
      <c r="AQ1326" s="8"/>
      <c r="AR1326" s="8"/>
      <c r="AS1326" s="8"/>
      <c r="AT1326" s="8"/>
      <c r="AU1326" s="8"/>
      <c r="AV1326" s="8"/>
      <c r="AW1326" s="8"/>
      <c r="AX1326" s="8"/>
      <c r="AY1326" s="8"/>
      <c r="AZ1326" s="8"/>
      <c r="BA1326" s="8"/>
      <c r="BB1326" s="8"/>
      <c r="BC1326" s="8"/>
      <c r="BD1326" s="8"/>
      <c r="BE1326" s="8"/>
      <c r="BF1326" s="8"/>
      <c r="BG1326" s="8"/>
      <c r="BH1326" s="8"/>
      <c r="BI1326" s="8"/>
      <c r="BJ1326" s="8"/>
      <c r="BK1326" s="8"/>
      <c r="BL1326" s="8"/>
      <c r="BM1326" s="8"/>
      <c r="BN1326" s="8"/>
      <c r="BO1326" s="8"/>
      <c r="BP1326" s="8"/>
      <c r="BQ1326" s="8"/>
      <c r="BR1326" s="8"/>
      <c r="BS1326" s="8"/>
      <c r="BT1326" s="8"/>
      <c r="BU1326" s="8"/>
      <c r="BV1326" s="8"/>
      <c r="BW1326" s="8"/>
      <c r="BX1326" s="8"/>
    </row>
    <row r="1327" spans="5:76"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8"/>
      <c r="AD1327" s="8"/>
      <c r="AE1327" s="8"/>
      <c r="AF1327" s="8"/>
      <c r="AG1327" s="8"/>
      <c r="AH1327" s="8"/>
      <c r="AI1327" s="8"/>
      <c r="AJ1327" s="8"/>
      <c r="AK1327" s="8"/>
      <c r="AL1327" s="8"/>
      <c r="AM1327" s="8"/>
      <c r="AN1327" s="8"/>
      <c r="AO1327" s="8"/>
      <c r="AP1327" s="8"/>
      <c r="AQ1327" s="8"/>
      <c r="AR1327" s="8"/>
      <c r="AS1327" s="8"/>
      <c r="AT1327" s="8"/>
      <c r="AU1327" s="8"/>
      <c r="AV1327" s="8"/>
      <c r="AW1327" s="8"/>
      <c r="AX1327" s="8"/>
      <c r="AY1327" s="8"/>
      <c r="AZ1327" s="8"/>
      <c r="BA1327" s="8"/>
      <c r="BB1327" s="8"/>
      <c r="BC1327" s="8"/>
      <c r="BD1327" s="8"/>
      <c r="BE1327" s="8"/>
      <c r="BF1327" s="8"/>
      <c r="BG1327" s="8"/>
      <c r="BH1327" s="8"/>
      <c r="BI1327" s="8"/>
      <c r="BJ1327" s="8"/>
      <c r="BK1327" s="8"/>
      <c r="BL1327" s="8"/>
      <c r="BM1327" s="8"/>
      <c r="BN1327" s="8"/>
      <c r="BO1327" s="8"/>
      <c r="BP1327" s="8"/>
      <c r="BQ1327" s="8"/>
      <c r="BR1327" s="8"/>
      <c r="BS1327" s="8"/>
      <c r="BT1327" s="8"/>
      <c r="BU1327" s="8"/>
      <c r="BV1327" s="8"/>
      <c r="BW1327" s="8"/>
      <c r="BX1327" s="8"/>
    </row>
    <row r="1328" spans="5:76"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8"/>
      <c r="AD1328" s="8"/>
      <c r="AE1328" s="8"/>
      <c r="AF1328" s="8"/>
      <c r="AG1328" s="8"/>
      <c r="AH1328" s="8"/>
      <c r="AI1328" s="8"/>
      <c r="AJ1328" s="8"/>
      <c r="AK1328" s="8"/>
      <c r="AL1328" s="8"/>
      <c r="AM1328" s="8"/>
      <c r="AN1328" s="8"/>
      <c r="AO1328" s="8"/>
      <c r="AP1328" s="8"/>
      <c r="AQ1328" s="8"/>
      <c r="AR1328" s="8"/>
      <c r="AS1328" s="8"/>
      <c r="AT1328" s="8"/>
      <c r="AU1328" s="8"/>
      <c r="AV1328" s="8"/>
      <c r="AW1328" s="8"/>
      <c r="AX1328" s="8"/>
      <c r="AY1328" s="8"/>
      <c r="AZ1328" s="8"/>
      <c r="BA1328" s="8"/>
      <c r="BB1328" s="8"/>
      <c r="BC1328" s="8"/>
      <c r="BD1328" s="8"/>
      <c r="BE1328" s="8"/>
      <c r="BF1328" s="8"/>
      <c r="BG1328" s="8"/>
      <c r="BH1328" s="8"/>
      <c r="BI1328" s="8"/>
      <c r="BJ1328" s="8"/>
      <c r="BK1328" s="8"/>
      <c r="BL1328" s="8"/>
      <c r="BM1328" s="8"/>
      <c r="BN1328" s="8"/>
      <c r="BO1328" s="8"/>
      <c r="BP1328" s="8"/>
      <c r="BQ1328" s="8"/>
      <c r="BR1328" s="8"/>
      <c r="BS1328" s="8"/>
      <c r="BT1328" s="8"/>
      <c r="BU1328" s="8"/>
      <c r="BV1328" s="8"/>
      <c r="BW1328" s="8"/>
      <c r="BX1328" s="8"/>
    </row>
    <row r="1329" spans="5:76"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8"/>
      <c r="AD1329" s="8"/>
      <c r="AE1329" s="8"/>
      <c r="AF1329" s="8"/>
      <c r="AG1329" s="8"/>
      <c r="AH1329" s="8"/>
      <c r="AI1329" s="8"/>
      <c r="AJ1329" s="8"/>
      <c r="AK1329" s="8"/>
      <c r="AL1329" s="8"/>
      <c r="AM1329" s="8"/>
      <c r="AN1329" s="8"/>
      <c r="AO1329" s="8"/>
      <c r="AP1329" s="8"/>
      <c r="AQ1329" s="8"/>
      <c r="AR1329" s="8"/>
      <c r="AS1329" s="8"/>
      <c r="AT1329" s="8"/>
      <c r="AU1329" s="8"/>
      <c r="AV1329" s="8"/>
      <c r="AW1329" s="8"/>
      <c r="AX1329" s="8"/>
      <c r="AY1329" s="8"/>
      <c r="AZ1329" s="8"/>
      <c r="BA1329" s="8"/>
      <c r="BB1329" s="8"/>
      <c r="BC1329" s="8"/>
      <c r="BD1329" s="8"/>
      <c r="BE1329" s="8"/>
      <c r="BF1329" s="8"/>
      <c r="BG1329" s="8"/>
      <c r="BH1329" s="8"/>
      <c r="BI1329" s="8"/>
      <c r="BJ1329" s="8"/>
      <c r="BK1329" s="8"/>
      <c r="BL1329" s="8"/>
      <c r="BM1329" s="8"/>
      <c r="BN1329" s="8"/>
      <c r="BO1329" s="8"/>
      <c r="BP1329" s="8"/>
      <c r="BQ1329" s="8"/>
      <c r="BR1329" s="8"/>
      <c r="BS1329" s="8"/>
      <c r="BT1329" s="8"/>
      <c r="BU1329" s="8"/>
      <c r="BV1329" s="8"/>
      <c r="BW1329" s="8"/>
      <c r="BX1329" s="8"/>
    </row>
    <row r="1330" spans="5:76"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8"/>
      <c r="AD1330" s="8"/>
      <c r="AE1330" s="8"/>
      <c r="AF1330" s="8"/>
      <c r="AG1330" s="8"/>
      <c r="AH1330" s="8"/>
      <c r="AI1330" s="8"/>
      <c r="AJ1330" s="8"/>
      <c r="AK1330" s="8"/>
      <c r="AL1330" s="8"/>
      <c r="AM1330" s="8"/>
      <c r="AN1330" s="8"/>
      <c r="AO1330" s="8"/>
      <c r="AP1330" s="8"/>
      <c r="AQ1330" s="8"/>
      <c r="AR1330" s="8"/>
      <c r="AS1330" s="8"/>
      <c r="AT1330" s="8"/>
      <c r="AU1330" s="8"/>
      <c r="AV1330" s="8"/>
      <c r="AW1330" s="8"/>
      <c r="AX1330" s="8"/>
      <c r="AY1330" s="8"/>
      <c r="AZ1330" s="8"/>
      <c r="BA1330" s="8"/>
      <c r="BB1330" s="8"/>
      <c r="BC1330" s="8"/>
      <c r="BD1330" s="8"/>
      <c r="BE1330" s="8"/>
      <c r="BF1330" s="8"/>
      <c r="BG1330" s="8"/>
      <c r="BH1330" s="8"/>
      <c r="BI1330" s="8"/>
      <c r="BJ1330" s="8"/>
      <c r="BK1330" s="8"/>
      <c r="BL1330" s="8"/>
      <c r="BM1330" s="8"/>
      <c r="BN1330" s="8"/>
      <c r="BO1330" s="8"/>
      <c r="BP1330" s="8"/>
      <c r="BQ1330" s="8"/>
      <c r="BR1330" s="8"/>
      <c r="BS1330" s="8"/>
      <c r="BT1330" s="8"/>
      <c r="BU1330" s="8"/>
      <c r="BV1330" s="8"/>
      <c r="BW1330" s="8"/>
      <c r="BX1330" s="8"/>
    </row>
    <row r="1331" spans="5:76"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8"/>
      <c r="AD1331" s="8"/>
      <c r="AE1331" s="8"/>
      <c r="AF1331" s="8"/>
      <c r="AG1331" s="8"/>
      <c r="AH1331" s="8"/>
      <c r="AI1331" s="8"/>
      <c r="AJ1331" s="8"/>
      <c r="AK1331" s="8"/>
      <c r="AL1331" s="8"/>
      <c r="AM1331" s="8"/>
      <c r="AN1331" s="8"/>
      <c r="AO1331" s="8"/>
      <c r="AP1331" s="8"/>
      <c r="AQ1331" s="8"/>
      <c r="AR1331" s="8"/>
      <c r="AS1331" s="8"/>
      <c r="AT1331" s="8"/>
      <c r="AU1331" s="8"/>
      <c r="AV1331" s="8"/>
      <c r="AW1331" s="8"/>
      <c r="AX1331" s="8"/>
      <c r="AY1331" s="8"/>
      <c r="AZ1331" s="8"/>
      <c r="BA1331" s="8"/>
      <c r="BB1331" s="8"/>
      <c r="BC1331" s="8"/>
      <c r="BD1331" s="8"/>
      <c r="BE1331" s="8"/>
      <c r="BF1331" s="8"/>
      <c r="BG1331" s="8"/>
      <c r="BH1331" s="8"/>
      <c r="BI1331" s="8"/>
      <c r="BJ1331" s="8"/>
      <c r="BK1331" s="8"/>
      <c r="BL1331" s="8"/>
      <c r="BM1331" s="8"/>
      <c r="BN1331" s="8"/>
      <c r="BO1331" s="8"/>
      <c r="BP1331" s="8"/>
      <c r="BQ1331" s="8"/>
      <c r="BR1331" s="8"/>
      <c r="BS1331" s="8"/>
      <c r="BT1331" s="8"/>
      <c r="BU1331" s="8"/>
      <c r="BV1331" s="8"/>
      <c r="BW1331" s="8"/>
      <c r="BX1331" s="8"/>
    </row>
    <row r="1332" spans="5:76"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8"/>
      <c r="AD1332" s="8"/>
      <c r="AE1332" s="8"/>
      <c r="AF1332" s="8"/>
      <c r="AG1332" s="8"/>
      <c r="AH1332" s="8"/>
      <c r="AI1332" s="8"/>
      <c r="AJ1332" s="8"/>
      <c r="AK1332" s="8"/>
      <c r="AL1332" s="8"/>
      <c r="AM1332" s="8"/>
      <c r="AN1332" s="8"/>
      <c r="AO1332" s="8"/>
      <c r="AP1332" s="8"/>
      <c r="AQ1332" s="8"/>
      <c r="AR1332" s="8"/>
      <c r="AS1332" s="8"/>
      <c r="AT1332" s="8"/>
      <c r="AU1332" s="8"/>
      <c r="AV1332" s="8"/>
      <c r="AW1332" s="8"/>
      <c r="AX1332" s="8"/>
      <c r="AY1332" s="8"/>
      <c r="AZ1332" s="8"/>
      <c r="BA1332" s="8"/>
      <c r="BB1332" s="8"/>
      <c r="BC1332" s="8"/>
      <c r="BD1332" s="8"/>
      <c r="BE1332" s="8"/>
      <c r="BF1332" s="8"/>
      <c r="BG1332" s="8"/>
      <c r="BH1332" s="8"/>
      <c r="BI1332" s="8"/>
      <c r="BJ1332" s="8"/>
      <c r="BK1332" s="8"/>
      <c r="BL1332" s="8"/>
      <c r="BM1332" s="8"/>
      <c r="BN1332" s="8"/>
      <c r="BO1332" s="8"/>
      <c r="BP1332" s="8"/>
      <c r="BQ1332" s="8"/>
      <c r="BR1332" s="8"/>
      <c r="BS1332" s="8"/>
      <c r="BT1332" s="8"/>
      <c r="BU1332" s="8"/>
      <c r="BV1332" s="8"/>
      <c r="BW1332" s="8"/>
      <c r="BX1332" s="8"/>
    </row>
    <row r="1333" spans="5:76"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8"/>
      <c r="AD1333" s="8"/>
      <c r="AE1333" s="8"/>
      <c r="AF1333" s="8"/>
      <c r="AG1333" s="8"/>
      <c r="AH1333" s="8"/>
      <c r="AI1333" s="8"/>
      <c r="AJ1333" s="8"/>
      <c r="AK1333" s="8"/>
      <c r="AL1333" s="8"/>
      <c r="AM1333" s="8"/>
      <c r="AN1333" s="8"/>
      <c r="AO1333" s="8"/>
      <c r="AP1333" s="8"/>
      <c r="AQ1333" s="8"/>
      <c r="AR1333" s="8"/>
      <c r="AS1333" s="8"/>
      <c r="AT1333" s="8"/>
      <c r="AU1333" s="8"/>
      <c r="AV1333" s="8"/>
      <c r="AW1333" s="8"/>
      <c r="AX1333" s="8"/>
      <c r="AY1333" s="8"/>
      <c r="AZ1333" s="8"/>
      <c r="BA1333" s="8"/>
      <c r="BB1333" s="8"/>
      <c r="BC1333" s="8"/>
      <c r="BD1333" s="8"/>
      <c r="BE1333" s="8"/>
      <c r="BF1333" s="8"/>
      <c r="BG1333" s="8"/>
      <c r="BH1333" s="8"/>
      <c r="BI1333" s="8"/>
      <c r="BJ1333" s="8"/>
      <c r="BK1333" s="8"/>
      <c r="BL1333" s="8"/>
      <c r="BM1333" s="8"/>
      <c r="BN1333" s="8"/>
      <c r="BO1333" s="8"/>
      <c r="BP1333" s="8"/>
      <c r="BQ1333" s="8"/>
      <c r="BR1333" s="8"/>
      <c r="BS1333" s="8"/>
      <c r="BT1333" s="8"/>
      <c r="BU1333" s="8"/>
      <c r="BV1333" s="8"/>
      <c r="BW1333" s="8"/>
      <c r="BX1333" s="8"/>
    </row>
    <row r="1334" spans="5:76"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8"/>
      <c r="AD1334" s="8"/>
      <c r="AE1334" s="8"/>
      <c r="AF1334" s="8"/>
      <c r="AG1334" s="8"/>
      <c r="AH1334" s="8"/>
      <c r="AI1334" s="8"/>
      <c r="AJ1334" s="8"/>
      <c r="AK1334" s="8"/>
      <c r="AL1334" s="8"/>
      <c r="AM1334" s="8"/>
      <c r="AN1334" s="8"/>
      <c r="AO1334" s="8"/>
      <c r="AP1334" s="8"/>
      <c r="AQ1334" s="8"/>
      <c r="AR1334" s="8"/>
      <c r="AS1334" s="8"/>
      <c r="AT1334" s="8"/>
      <c r="AU1334" s="8"/>
      <c r="AV1334" s="8"/>
      <c r="AW1334" s="8"/>
      <c r="AX1334" s="8"/>
      <c r="AY1334" s="8"/>
      <c r="AZ1334" s="8"/>
      <c r="BA1334" s="8"/>
      <c r="BB1334" s="8"/>
      <c r="BC1334" s="8"/>
      <c r="BD1334" s="8"/>
      <c r="BE1334" s="8"/>
      <c r="BF1334" s="8"/>
      <c r="BG1334" s="8"/>
      <c r="BH1334" s="8"/>
      <c r="BI1334" s="8"/>
      <c r="BJ1334" s="8"/>
      <c r="BK1334" s="8"/>
      <c r="BL1334" s="8"/>
      <c r="BM1334" s="8"/>
      <c r="BN1334" s="8"/>
      <c r="BO1334" s="8"/>
      <c r="BP1334" s="8"/>
      <c r="BQ1334" s="8"/>
      <c r="BR1334" s="8"/>
      <c r="BS1334" s="8"/>
      <c r="BT1334" s="8"/>
      <c r="BU1334" s="8"/>
      <c r="BV1334" s="8"/>
      <c r="BW1334" s="8"/>
      <c r="BX1334" s="8"/>
    </row>
    <row r="1335" spans="5:76"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8"/>
      <c r="AD1335" s="8"/>
      <c r="AE1335" s="8"/>
      <c r="AF1335" s="8"/>
      <c r="AG1335" s="8"/>
      <c r="AH1335" s="8"/>
      <c r="AI1335" s="8"/>
      <c r="AJ1335" s="8"/>
      <c r="AK1335" s="8"/>
      <c r="AL1335" s="8"/>
      <c r="AM1335" s="8"/>
      <c r="AN1335" s="8"/>
      <c r="AO1335" s="8"/>
      <c r="AP1335" s="8"/>
      <c r="AQ1335" s="8"/>
      <c r="AR1335" s="8"/>
      <c r="AS1335" s="8"/>
      <c r="AT1335" s="8"/>
      <c r="AU1335" s="8"/>
      <c r="AV1335" s="8"/>
      <c r="AW1335" s="8"/>
      <c r="AX1335" s="8"/>
      <c r="AY1335" s="8"/>
      <c r="AZ1335" s="8"/>
      <c r="BA1335" s="8"/>
      <c r="BB1335" s="8"/>
      <c r="BC1335" s="8"/>
      <c r="BD1335" s="8"/>
      <c r="BE1335" s="8"/>
      <c r="BF1335" s="8"/>
      <c r="BG1335" s="8"/>
      <c r="BH1335" s="8"/>
      <c r="BI1335" s="8"/>
      <c r="BJ1335" s="8"/>
      <c r="BK1335" s="8"/>
      <c r="BL1335" s="8"/>
      <c r="BM1335" s="8"/>
      <c r="BN1335" s="8"/>
      <c r="BO1335" s="8"/>
      <c r="BP1335" s="8"/>
      <c r="BQ1335" s="8"/>
      <c r="BR1335" s="8"/>
      <c r="BS1335" s="8"/>
      <c r="BT1335" s="8"/>
      <c r="BU1335" s="8"/>
      <c r="BV1335" s="8"/>
      <c r="BW1335" s="8"/>
      <c r="BX1335" s="8"/>
    </row>
    <row r="1336" spans="5:76"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8"/>
      <c r="AD1336" s="8"/>
      <c r="AE1336" s="8"/>
      <c r="AF1336" s="8"/>
      <c r="AG1336" s="8"/>
      <c r="AH1336" s="8"/>
      <c r="AI1336" s="8"/>
      <c r="AJ1336" s="8"/>
      <c r="AK1336" s="8"/>
      <c r="AL1336" s="8"/>
      <c r="AM1336" s="8"/>
      <c r="AN1336" s="8"/>
      <c r="AO1336" s="8"/>
      <c r="AP1336" s="8"/>
      <c r="AQ1336" s="8"/>
      <c r="AR1336" s="8"/>
      <c r="AS1336" s="8"/>
      <c r="AT1336" s="8"/>
      <c r="AU1336" s="8"/>
      <c r="AV1336" s="8"/>
      <c r="AW1336" s="8"/>
      <c r="AX1336" s="8"/>
      <c r="AY1336" s="8"/>
      <c r="AZ1336" s="8"/>
      <c r="BA1336" s="8"/>
      <c r="BB1336" s="8"/>
      <c r="BC1336" s="8"/>
      <c r="BD1336" s="8"/>
      <c r="BE1336" s="8"/>
      <c r="BF1336" s="8"/>
      <c r="BG1336" s="8"/>
      <c r="BH1336" s="8"/>
      <c r="BI1336" s="8"/>
      <c r="BJ1336" s="8"/>
      <c r="BK1336" s="8"/>
      <c r="BL1336" s="8"/>
      <c r="BM1336" s="8"/>
      <c r="BN1336" s="8"/>
      <c r="BO1336" s="8"/>
      <c r="BP1336" s="8"/>
      <c r="BQ1336" s="8"/>
      <c r="BR1336" s="8"/>
      <c r="BS1336" s="8"/>
      <c r="BT1336" s="8"/>
      <c r="BU1336" s="8"/>
      <c r="BV1336" s="8"/>
      <c r="BW1336" s="8"/>
      <c r="BX1336" s="8"/>
    </row>
    <row r="1337" spans="5:76"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8"/>
      <c r="AD1337" s="8"/>
      <c r="AE1337" s="8"/>
      <c r="AF1337" s="8"/>
      <c r="AG1337" s="8"/>
      <c r="AH1337" s="8"/>
      <c r="AI1337" s="8"/>
      <c r="AJ1337" s="8"/>
      <c r="AK1337" s="8"/>
      <c r="AL1337" s="8"/>
      <c r="AM1337" s="8"/>
      <c r="AN1337" s="8"/>
      <c r="AO1337" s="8"/>
      <c r="AP1337" s="8"/>
      <c r="AQ1337" s="8"/>
      <c r="AR1337" s="8"/>
      <c r="AS1337" s="8"/>
      <c r="AT1337" s="8"/>
      <c r="AU1337" s="8"/>
      <c r="AV1337" s="8"/>
      <c r="AW1337" s="8"/>
      <c r="AX1337" s="8"/>
      <c r="AY1337" s="8"/>
      <c r="AZ1337" s="8"/>
      <c r="BA1337" s="8"/>
      <c r="BB1337" s="8"/>
      <c r="BC1337" s="8"/>
      <c r="BD1337" s="8"/>
      <c r="BE1337" s="8"/>
      <c r="BF1337" s="8"/>
      <c r="BG1337" s="8"/>
      <c r="BH1337" s="8"/>
      <c r="BI1337" s="8"/>
      <c r="BJ1337" s="8"/>
      <c r="BK1337" s="8"/>
      <c r="BL1337" s="8"/>
      <c r="BM1337" s="8"/>
      <c r="BN1337" s="8"/>
      <c r="BO1337" s="8"/>
      <c r="BP1337" s="8"/>
      <c r="BQ1337" s="8"/>
      <c r="BR1337" s="8"/>
      <c r="BS1337" s="8"/>
      <c r="BT1337" s="8"/>
      <c r="BU1337" s="8"/>
      <c r="BV1337" s="8"/>
      <c r="BW1337" s="8"/>
      <c r="BX1337" s="8"/>
    </row>
    <row r="1338" spans="5:76"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8"/>
      <c r="AD1338" s="8"/>
      <c r="AE1338" s="8"/>
      <c r="AF1338" s="8"/>
      <c r="AG1338" s="8"/>
      <c r="AH1338" s="8"/>
      <c r="AI1338" s="8"/>
      <c r="AJ1338" s="8"/>
      <c r="AK1338" s="8"/>
      <c r="AL1338" s="8"/>
      <c r="AM1338" s="8"/>
      <c r="AN1338" s="8"/>
      <c r="AO1338" s="8"/>
      <c r="AP1338" s="8"/>
      <c r="AQ1338" s="8"/>
      <c r="AR1338" s="8"/>
      <c r="AS1338" s="8"/>
      <c r="AT1338" s="8"/>
      <c r="AU1338" s="8"/>
      <c r="AV1338" s="8"/>
      <c r="AW1338" s="8"/>
      <c r="AX1338" s="8"/>
      <c r="AY1338" s="8"/>
      <c r="AZ1338" s="8"/>
      <c r="BA1338" s="8"/>
      <c r="BB1338" s="8"/>
      <c r="BC1338" s="8"/>
      <c r="BD1338" s="8"/>
      <c r="BE1338" s="8"/>
      <c r="BF1338" s="8"/>
      <c r="BG1338" s="8"/>
      <c r="BH1338" s="8"/>
      <c r="BI1338" s="8"/>
      <c r="BJ1338" s="8"/>
      <c r="BK1338" s="8"/>
      <c r="BL1338" s="8"/>
      <c r="BM1338" s="8"/>
      <c r="BN1338" s="8"/>
      <c r="BO1338" s="8"/>
      <c r="BP1338" s="8"/>
      <c r="BQ1338" s="8"/>
      <c r="BR1338" s="8"/>
      <c r="BS1338" s="8"/>
      <c r="BT1338" s="8"/>
      <c r="BU1338" s="8"/>
      <c r="BV1338" s="8"/>
      <c r="BW1338" s="8"/>
      <c r="BX1338" s="8"/>
    </row>
    <row r="1339" spans="5:76"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8"/>
      <c r="AD1339" s="8"/>
      <c r="AE1339" s="8"/>
      <c r="AF1339" s="8"/>
      <c r="AG1339" s="8"/>
      <c r="AH1339" s="8"/>
      <c r="AI1339" s="8"/>
      <c r="AJ1339" s="8"/>
      <c r="AK1339" s="8"/>
      <c r="AL1339" s="8"/>
      <c r="AM1339" s="8"/>
      <c r="AN1339" s="8"/>
      <c r="AO1339" s="8"/>
      <c r="AP1339" s="8"/>
      <c r="AQ1339" s="8"/>
      <c r="AR1339" s="8"/>
      <c r="AS1339" s="8"/>
      <c r="AT1339" s="8"/>
      <c r="AU1339" s="8"/>
      <c r="AV1339" s="8"/>
      <c r="AW1339" s="8"/>
      <c r="AX1339" s="8"/>
      <c r="AY1339" s="8"/>
      <c r="AZ1339" s="8"/>
      <c r="BA1339" s="8"/>
      <c r="BB1339" s="8"/>
      <c r="BC1339" s="8"/>
      <c r="BD1339" s="8"/>
      <c r="BE1339" s="8"/>
      <c r="BF1339" s="8"/>
      <c r="BG1339" s="8"/>
      <c r="BH1339" s="8"/>
      <c r="BI1339" s="8"/>
      <c r="BJ1339" s="8"/>
      <c r="BK1339" s="8"/>
      <c r="BL1339" s="8"/>
      <c r="BM1339" s="8"/>
      <c r="BN1339" s="8"/>
      <c r="BO1339" s="8"/>
      <c r="BP1339" s="8"/>
      <c r="BQ1339" s="8"/>
      <c r="BR1339" s="8"/>
      <c r="BS1339" s="8"/>
      <c r="BT1339" s="8"/>
      <c r="BU1339" s="8"/>
      <c r="BV1339" s="8"/>
      <c r="BW1339" s="8"/>
      <c r="BX1339" s="8"/>
    </row>
    <row r="1340" spans="5:76"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8"/>
      <c r="AD1340" s="8"/>
      <c r="AE1340" s="8"/>
      <c r="AF1340" s="8"/>
      <c r="AG1340" s="8"/>
      <c r="AH1340" s="8"/>
      <c r="AI1340" s="8"/>
      <c r="AJ1340" s="8"/>
      <c r="AK1340" s="8"/>
      <c r="AL1340" s="8"/>
      <c r="AM1340" s="8"/>
      <c r="AN1340" s="8"/>
      <c r="AO1340" s="8"/>
      <c r="AP1340" s="8"/>
      <c r="AQ1340" s="8"/>
      <c r="AR1340" s="8"/>
      <c r="AS1340" s="8"/>
      <c r="AT1340" s="8"/>
      <c r="AU1340" s="8"/>
      <c r="AV1340" s="8"/>
      <c r="AW1340" s="8"/>
      <c r="AX1340" s="8"/>
      <c r="AY1340" s="8"/>
      <c r="AZ1340" s="8"/>
      <c r="BA1340" s="8"/>
      <c r="BB1340" s="8"/>
      <c r="BC1340" s="8"/>
      <c r="BD1340" s="8"/>
      <c r="BE1340" s="8"/>
      <c r="BF1340" s="8"/>
      <c r="BG1340" s="8"/>
      <c r="BH1340" s="8"/>
      <c r="BI1340" s="8"/>
      <c r="BJ1340" s="8"/>
      <c r="BK1340" s="8"/>
      <c r="BL1340" s="8"/>
      <c r="BM1340" s="8"/>
      <c r="BN1340" s="8"/>
      <c r="BO1340" s="8"/>
      <c r="BP1340" s="8"/>
      <c r="BQ1340" s="8"/>
      <c r="BR1340" s="8"/>
      <c r="BS1340" s="8"/>
      <c r="BT1340" s="8"/>
      <c r="BU1340" s="8"/>
      <c r="BV1340" s="8"/>
      <c r="BW1340" s="8"/>
      <c r="BX1340" s="8"/>
    </row>
    <row r="1341" spans="5:76"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8"/>
      <c r="AD1341" s="8"/>
      <c r="AE1341" s="8"/>
      <c r="AF1341" s="8"/>
      <c r="AG1341" s="8"/>
      <c r="AH1341" s="8"/>
      <c r="AI1341" s="8"/>
      <c r="AJ1341" s="8"/>
      <c r="AK1341" s="8"/>
      <c r="AL1341" s="8"/>
      <c r="AM1341" s="8"/>
      <c r="AN1341" s="8"/>
      <c r="AO1341" s="8"/>
      <c r="AP1341" s="8"/>
      <c r="AQ1341" s="8"/>
      <c r="AR1341" s="8"/>
      <c r="AS1341" s="8"/>
      <c r="AT1341" s="8"/>
      <c r="AU1341" s="8"/>
      <c r="AV1341" s="8"/>
      <c r="AW1341" s="8"/>
      <c r="AX1341" s="8"/>
      <c r="AY1341" s="8"/>
      <c r="AZ1341" s="8"/>
      <c r="BA1341" s="8"/>
      <c r="BB1341" s="8"/>
      <c r="BC1341" s="8"/>
      <c r="BD1341" s="8"/>
      <c r="BE1341" s="8"/>
      <c r="BF1341" s="8"/>
      <c r="BG1341" s="8"/>
      <c r="BH1341" s="8"/>
      <c r="BI1341" s="8"/>
      <c r="BJ1341" s="8"/>
      <c r="BK1341" s="8"/>
      <c r="BL1341" s="8"/>
      <c r="BM1341" s="8"/>
      <c r="BN1341" s="8"/>
      <c r="BO1341" s="8"/>
      <c r="BP1341" s="8"/>
      <c r="BQ1341" s="8"/>
      <c r="BR1341" s="8"/>
      <c r="BS1341" s="8"/>
      <c r="BT1341" s="8"/>
      <c r="BU1341" s="8"/>
      <c r="BV1341" s="8"/>
      <c r="BW1341" s="8"/>
      <c r="BX1341" s="8"/>
    </row>
    <row r="1342" spans="5:76"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8"/>
      <c r="AD1342" s="8"/>
      <c r="AE1342" s="8"/>
      <c r="AF1342" s="8"/>
      <c r="AG1342" s="8"/>
      <c r="AH1342" s="8"/>
      <c r="AI1342" s="8"/>
      <c r="AJ1342" s="8"/>
      <c r="AK1342" s="8"/>
      <c r="AL1342" s="8"/>
      <c r="AM1342" s="8"/>
      <c r="AN1342" s="8"/>
      <c r="AO1342" s="8"/>
      <c r="AP1342" s="8"/>
      <c r="AQ1342" s="8"/>
      <c r="AR1342" s="8"/>
      <c r="AS1342" s="8"/>
      <c r="AT1342" s="8"/>
      <c r="AU1342" s="8"/>
      <c r="AV1342" s="8"/>
      <c r="AW1342" s="8"/>
      <c r="AX1342" s="8"/>
      <c r="AY1342" s="8"/>
      <c r="AZ1342" s="8"/>
      <c r="BA1342" s="8"/>
      <c r="BB1342" s="8"/>
      <c r="BC1342" s="8"/>
      <c r="BD1342" s="8"/>
      <c r="BE1342" s="8"/>
      <c r="BF1342" s="8"/>
      <c r="BG1342" s="8"/>
      <c r="BH1342" s="8"/>
      <c r="BI1342" s="8"/>
      <c r="BJ1342" s="8"/>
      <c r="BK1342" s="8"/>
      <c r="BL1342" s="8"/>
      <c r="BM1342" s="8"/>
      <c r="BN1342" s="8"/>
      <c r="BO1342" s="8"/>
      <c r="BP1342" s="8"/>
      <c r="BQ1342" s="8"/>
      <c r="BR1342" s="8"/>
      <c r="BS1342" s="8"/>
      <c r="BT1342" s="8"/>
      <c r="BU1342" s="8"/>
      <c r="BV1342" s="8"/>
      <c r="BW1342" s="8"/>
      <c r="BX1342" s="8"/>
    </row>
    <row r="1343" spans="5:76"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8"/>
      <c r="AD1343" s="8"/>
      <c r="AE1343" s="8"/>
      <c r="AF1343" s="8"/>
      <c r="AG1343" s="8"/>
      <c r="AH1343" s="8"/>
      <c r="AI1343" s="8"/>
      <c r="AJ1343" s="8"/>
      <c r="AK1343" s="8"/>
      <c r="AL1343" s="8"/>
      <c r="AM1343" s="8"/>
      <c r="AN1343" s="8"/>
      <c r="AO1343" s="8"/>
      <c r="AP1343" s="8"/>
      <c r="AQ1343" s="8"/>
      <c r="AR1343" s="8"/>
      <c r="AS1343" s="8"/>
      <c r="AT1343" s="8"/>
      <c r="AU1343" s="8"/>
      <c r="AV1343" s="8"/>
      <c r="AW1343" s="8"/>
      <c r="AX1343" s="8"/>
      <c r="AY1343" s="8"/>
      <c r="AZ1343" s="8"/>
      <c r="BA1343" s="8"/>
      <c r="BB1343" s="8"/>
      <c r="BC1343" s="8"/>
      <c r="BD1343" s="8"/>
      <c r="BE1343" s="8"/>
      <c r="BF1343" s="8"/>
      <c r="BG1343" s="8"/>
      <c r="BH1343" s="8"/>
      <c r="BI1343" s="8"/>
      <c r="BJ1343" s="8"/>
      <c r="BK1343" s="8"/>
      <c r="BL1343" s="8"/>
      <c r="BM1343" s="8"/>
      <c r="BN1343" s="8"/>
      <c r="BO1343" s="8"/>
      <c r="BP1343" s="8"/>
      <c r="BQ1343" s="8"/>
      <c r="BR1343" s="8"/>
      <c r="BS1343" s="8"/>
      <c r="BT1343" s="8"/>
      <c r="BU1343" s="8"/>
      <c r="BV1343" s="8"/>
      <c r="BW1343" s="8"/>
      <c r="BX1343" s="8"/>
    </row>
    <row r="1344" spans="5:76"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8"/>
      <c r="AD1344" s="8"/>
      <c r="AE1344" s="8"/>
      <c r="AF1344" s="8"/>
      <c r="AG1344" s="8"/>
      <c r="AH1344" s="8"/>
      <c r="AI1344" s="8"/>
      <c r="AJ1344" s="8"/>
      <c r="AK1344" s="8"/>
      <c r="AL1344" s="8"/>
      <c r="AM1344" s="8"/>
      <c r="AN1344" s="8"/>
      <c r="AO1344" s="8"/>
      <c r="AP1344" s="8"/>
      <c r="AQ1344" s="8"/>
      <c r="AR1344" s="8"/>
      <c r="AS1344" s="8"/>
      <c r="AT1344" s="8"/>
      <c r="AU1344" s="8"/>
      <c r="AV1344" s="8"/>
      <c r="AW1344" s="8"/>
      <c r="AX1344" s="8"/>
      <c r="AY1344" s="8"/>
      <c r="AZ1344" s="8"/>
      <c r="BA1344" s="8"/>
      <c r="BB1344" s="8"/>
      <c r="BC1344" s="8"/>
      <c r="BD1344" s="8"/>
      <c r="BE1344" s="8"/>
      <c r="BF1344" s="8"/>
      <c r="BG1344" s="8"/>
      <c r="BH1344" s="8"/>
      <c r="BI1344" s="8"/>
      <c r="BJ1344" s="8"/>
      <c r="BK1344" s="8"/>
      <c r="BL1344" s="8"/>
      <c r="BM1344" s="8"/>
      <c r="BN1344" s="8"/>
      <c r="BO1344" s="8"/>
      <c r="BP1344" s="8"/>
      <c r="BQ1344" s="8"/>
      <c r="BR1344" s="8"/>
      <c r="BS1344" s="8"/>
      <c r="BT1344" s="8"/>
      <c r="BU1344" s="8"/>
      <c r="BV1344" s="8"/>
      <c r="BW1344" s="8"/>
      <c r="BX1344" s="8"/>
    </row>
    <row r="1345" spans="5:76"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8"/>
      <c r="AD1345" s="8"/>
      <c r="AE1345" s="8"/>
      <c r="AF1345" s="8"/>
      <c r="AG1345" s="8"/>
      <c r="AH1345" s="8"/>
      <c r="AI1345" s="8"/>
      <c r="AJ1345" s="8"/>
      <c r="AK1345" s="8"/>
      <c r="AL1345" s="8"/>
      <c r="AM1345" s="8"/>
      <c r="AN1345" s="8"/>
      <c r="AO1345" s="8"/>
      <c r="AP1345" s="8"/>
      <c r="AQ1345" s="8"/>
      <c r="AR1345" s="8"/>
      <c r="AS1345" s="8"/>
      <c r="AT1345" s="8"/>
      <c r="AU1345" s="8"/>
      <c r="AV1345" s="8"/>
      <c r="AW1345" s="8"/>
      <c r="AX1345" s="8"/>
      <c r="AY1345" s="8"/>
      <c r="AZ1345" s="8"/>
      <c r="BA1345" s="8"/>
      <c r="BB1345" s="8"/>
      <c r="BC1345" s="8"/>
      <c r="BD1345" s="8"/>
      <c r="BE1345" s="8"/>
      <c r="BF1345" s="8"/>
      <c r="BG1345" s="8"/>
      <c r="BH1345" s="8"/>
      <c r="BI1345" s="8"/>
      <c r="BJ1345" s="8"/>
      <c r="BK1345" s="8"/>
      <c r="BL1345" s="8"/>
      <c r="BM1345" s="8"/>
      <c r="BN1345" s="8"/>
      <c r="BO1345" s="8"/>
      <c r="BP1345" s="8"/>
      <c r="BQ1345" s="8"/>
      <c r="BR1345" s="8"/>
      <c r="BS1345" s="8"/>
      <c r="BT1345" s="8"/>
      <c r="BU1345" s="8"/>
      <c r="BV1345" s="8"/>
      <c r="BW1345" s="8"/>
      <c r="BX1345" s="8"/>
    </row>
    <row r="1346" spans="5:76"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8"/>
      <c r="AD1346" s="8"/>
      <c r="AE1346" s="8"/>
      <c r="AF1346" s="8"/>
      <c r="AG1346" s="8"/>
      <c r="AH1346" s="8"/>
      <c r="AI1346" s="8"/>
      <c r="AJ1346" s="8"/>
      <c r="AK1346" s="8"/>
      <c r="AL1346" s="8"/>
      <c r="AM1346" s="8"/>
      <c r="AN1346" s="8"/>
      <c r="AO1346" s="8"/>
      <c r="AP1346" s="8"/>
      <c r="AQ1346" s="8"/>
      <c r="AR1346" s="8"/>
      <c r="AS1346" s="8"/>
      <c r="AT1346" s="8"/>
      <c r="AU1346" s="8"/>
      <c r="AV1346" s="8"/>
      <c r="AW1346" s="8"/>
      <c r="AX1346" s="8"/>
      <c r="AY1346" s="8"/>
      <c r="AZ1346" s="8"/>
      <c r="BA1346" s="8"/>
      <c r="BB1346" s="8"/>
      <c r="BC1346" s="8"/>
      <c r="BD1346" s="8"/>
      <c r="BE1346" s="8"/>
      <c r="BF1346" s="8"/>
      <c r="BG1346" s="8"/>
      <c r="BH1346" s="8"/>
      <c r="BI1346" s="8"/>
      <c r="BJ1346" s="8"/>
      <c r="BK1346" s="8"/>
      <c r="BL1346" s="8"/>
      <c r="BM1346" s="8"/>
      <c r="BN1346" s="8"/>
      <c r="BO1346" s="8"/>
      <c r="BP1346" s="8"/>
      <c r="BQ1346" s="8"/>
      <c r="BR1346" s="8"/>
      <c r="BS1346" s="8"/>
      <c r="BT1346" s="8"/>
      <c r="BU1346" s="8"/>
      <c r="BV1346" s="8"/>
      <c r="BW1346" s="8"/>
      <c r="BX1346" s="8"/>
    </row>
    <row r="1347" spans="5:76"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8"/>
      <c r="AD1347" s="8"/>
      <c r="AE1347" s="8"/>
      <c r="AF1347" s="8"/>
      <c r="AG1347" s="8"/>
      <c r="AH1347" s="8"/>
      <c r="AI1347" s="8"/>
      <c r="AJ1347" s="8"/>
      <c r="AK1347" s="8"/>
      <c r="AL1347" s="8"/>
      <c r="AM1347" s="8"/>
      <c r="AN1347" s="8"/>
      <c r="AO1347" s="8"/>
      <c r="AP1347" s="8"/>
      <c r="AQ1347" s="8"/>
      <c r="AR1347" s="8"/>
      <c r="AS1347" s="8"/>
      <c r="AT1347" s="8"/>
      <c r="AU1347" s="8"/>
      <c r="AV1347" s="8"/>
      <c r="AW1347" s="8"/>
      <c r="AX1347" s="8"/>
      <c r="AY1347" s="8"/>
      <c r="AZ1347" s="8"/>
      <c r="BA1347" s="8"/>
      <c r="BB1347" s="8"/>
      <c r="BC1347" s="8"/>
      <c r="BD1347" s="8"/>
      <c r="BE1347" s="8"/>
      <c r="BF1347" s="8"/>
      <c r="BG1347" s="8"/>
      <c r="BH1347" s="8"/>
      <c r="BI1347" s="8"/>
      <c r="BJ1347" s="8"/>
      <c r="BK1347" s="8"/>
      <c r="BL1347" s="8"/>
      <c r="BM1347" s="8"/>
      <c r="BN1347" s="8"/>
      <c r="BO1347" s="8"/>
      <c r="BP1347" s="8"/>
      <c r="BQ1347" s="8"/>
      <c r="BR1347" s="8"/>
      <c r="BS1347" s="8"/>
      <c r="BT1347" s="8"/>
      <c r="BU1347" s="8"/>
      <c r="BV1347" s="8"/>
      <c r="BW1347" s="8"/>
      <c r="BX1347" s="8"/>
    </row>
    <row r="1348" spans="5:76"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8"/>
      <c r="AD1348" s="8"/>
      <c r="AE1348" s="8"/>
      <c r="AF1348" s="8"/>
      <c r="AG1348" s="8"/>
      <c r="AH1348" s="8"/>
      <c r="AI1348" s="8"/>
      <c r="AJ1348" s="8"/>
      <c r="AK1348" s="8"/>
      <c r="AL1348" s="8"/>
      <c r="AM1348" s="8"/>
      <c r="AN1348" s="8"/>
      <c r="AO1348" s="8"/>
      <c r="AP1348" s="8"/>
      <c r="AQ1348" s="8"/>
      <c r="AR1348" s="8"/>
      <c r="AS1348" s="8"/>
      <c r="AT1348" s="8"/>
      <c r="AU1348" s="8"/>
      <c r="AV1348" s="8"/>
      <c r="AW1348" s="8"/>
      <c r="AX1348" s="8"/>
      <c r="AY1348" s="8"/>
      <c r="AZ1348" s="8"/>
      <c r="BA1348" s="8"/>
      <c r="BB1348" s="8"/>
      <c r="BC1348" s="8"/>
      <c r="BD1348" s="8"/>
      <c r="BE1348" s="8"/>
      <c r="BF1348" s="8"/>
      <c r="BG1348" s="8"/>
      <c r="BH1348" s="8"/>
      <c r="BI1348" s="8"/>
      <c r="BJ1348" s="8"/>
      <c r="BK1348" s="8"/>
      <c r="BL1348" s="8"/>
      <c r="BM1348" s="8"/>
      <c r="BN1348" s="8"/>
      <c r="BO1348" s="8"/>
      <c r="BP1348" s="8"/>
      <c r="BQ1348" s="8"/>
      <c r="BR1348" s="8"/>
      <c r="BS1348" s="8"/>
      <c r="BT1348" s="8"/>
      <c r="BU1348" s="8"/>
      <c r="BV1348" s="8"/>
      <c r="BW1348" s="8"/>
      <c r="BX1348" s="8"/>
    </row>
    <row r="1349" spans="5:76"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8"/>
      <c r="AD1349" s="8"/>
      <c r="AE1349" s="8"/>
      <c r="AF1349" s="8"/>
      <c r="AG1349" s="8"/>
      <c r="AH1349" s="8"/>
      <c r="AI1349" s="8"/>
      <c r="AJ1349" s="8"/>
      <c r="AK1349" s="8"/>
      <c r="AL1349" s="8"/>
      <c r="AM1349" s="8"/>
      <c r="AN1349" s="8"/>
      <c r="AO1349" s="8"/>
      <c r="AP1349" s="8"/>
      <c r="AQ1349" s="8"/>
      <c r="AR1349" s="8"/>
      <c r="AS1349" s="8"/>
      <c r="AT1349" s="8"/>
      <c r="AU1349" s="8"/>
      <c r="AV1349" s="8"/>
      <c r="AW1349" s="8"/>
      <c r="AX1349" s="8"/>
      <c r="AY1349" s="8"/>
      <c r="AZ1349" s="8"/>
      <c r="BA1349" s="8"/>
      <c r="BB1349" s="8"/>
      <c r="BC1349" s="8"/>
      <c r="BD1349" s="8"/>
      <c r="BE1349" s="8"/>
      <c r="BF1349" s="8"/>
      <c r="BG1349" s="8"/>
      <c r="BH1349" s="8"/>
      <c r="BI1349" s="8"/>
      <c r="BJ1349" s="8"/>
      <c r="BK1349" s="8"/>
      <c r="BL1349" s="8"/>
      <c r="BM1349" s="8"/>
      <c r="BN1349" s="8"/>
      <c r="BO1349" s="8"/>
      <c r="BP1349" s="8"/>
      <c r="BQ1349" s="8"/>
      <c r="BR1349" s="8"/>
      <c r="BS1349" s="8"/>
      <c r="BT1349" s="8"/>
      <c r="BU1349" s="8"/>
      <c r="BV1349" s="8"/>
      <c r="BW1349" s="8"/>
      <c r="BX1349" s="8"/>
    </row>
    <row r="1350" spans="5:76"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8"/>
      <c r="AD1350" s="8"/>
      <c r="AE1350" s="8"/>
      <c r="AF1350" s="8"/>
      <c r="AG1350" s="8"/>
      <c r="AH1350" s="8"/>
      <c r="AI1350" s="8"/>
      <c r="AJ1350" s="8"/>
      <c r="AK1350" s="8"/>
      <c r="AL1350" s="8"/>
      <c r="AM1350" s="8"/>
      <c r="AN1350" s="8"/>
      <c r="AO1350" s="8"/>
      <c r="AP1350" s="8"/>
      <c r="AQ1350" s="8"/>
      <c r="AR1350" s="8"/>
      <c r="AS1350" s="8"/>
      <c r="AT1350" s="8"/>
      <c r="AU1350" s="8"/>
      <c r="AV1350" s="8"/>
      <c r="AW1350" s="8"/>
      <c r="AX1350" s="8"/>
      <c r="AY1350" s="8"/>
      <c r="AZ1350" s="8"/>
      <c r="BA1350" s="8"/>
      <c r="BB1350" s="8"/>
      <c r="BC1350" s="8"/>
      <c r="BD1350" s="8"/>
      <c r="BE1350" s="8"/>
      <c r="BF1350" s="8"/>
      <c r="BG1350" s="8"/>
      <c r="BH1350" s="8"/>
      <c r="BI1350" s="8"/>
      <c r="BJ1350" s="8"/>
      <c r="BK1350" s="8"/>
      <c r="BL1350" s="8"/>
      <c r="BM1350" s="8"/>
      <c r="BN1350" s="8"/>
      <c r="BO1350" s="8"/>
      <c r="BP1350" s="8"/>
      <c r="BQ1350" s="8"/>
      <c r="BR1350" s="8"/>
      <c r="BS1350" s="8"/>
      <c r="BT1350" s="8"/>
      <c r="BU1350" s="8"/>
      <c r="BV1350" s="8"/>
      <c r="BW1350" s="8"/>
      <c r="BX1350" s="8"/>
    </row>
    <row r="1351" spans="5:76"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8"/>
      <c r="AD1351" s="8"/>
      <c r="AE1351" s="8"/>
      <c r="AF1351" s="8"/>
      <c r="AG1351" s="8"/>
      <c r="AH1351" s="8"/>
      <c r="AI1351" s="8"/>
      <c r="AJ1351" s="8"/>
      <c r="AK1351" s="8"/>
      <c r="AL1351" s="8"/>
      <c r="AM1351" s="8"/>
      <c r="AN1351" s="8"/>
      <c r="AO1351" s="8"/>
      <c r="AP1351" s="8"/>
      <c r="AQ1351" s="8"/>
      <c r="AR1351" s="8"/>
      <c r="AS1351" s="8"/>
      <c r="AT1351" s="8"/>
      <c r="AU1351" s="8"/>
      <c r="AV1351" s="8"/>
      <c r="AW1351" s="8"/>
      <c r="AX1351" s="8"/>
      <c r="AY1351" s="8"/>
      <c r="AZ1351" s="8"/>
      <c r="BA1351" s="8"/>
      <c r="BB1351" s="8"/>
      <c r="BC1351" s="8"/>
      <c r="BD1351" s="8"/>
      <c r="BE1351" s="8"/>
      <c r="BF1351" s="8"/>
      <c r="BG1351" s="8"/>
      <c r="BH1351" s="8"/>
      <c r="BI1351" s="8"/>
      <c r="BJ1351" s="8"/>
      <c r="BK1351" s="8"/>
      <c r="BL1351" s="8"/>
      <c r="BM1351" s="8"/>
      <c r="BN1351" s="8"/>
      <c r="BO1351" s="8"/>
      <c r="BP1351" s="8"/>
      <c r="BQ1351" s="8"/>
      <c r="BR1351" s="8"/>
      <c r="BS1351" s="8"/>
      <c r="BT1351" s="8"/>
      <c r="BU1351" s="8"/>
      <c r="BV1351" s="8"/>
      <c r="BW1351" s="8"/>
      <c r="BX1351" s="8"/>
    </row>
    <row r="1352" spans="5:76"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8"/>
      <c r="AD1352" s="8"/>
      <c r="AE1352" s="8"/>
      <c r="AF1352" s="8"/>
      <c r="AG1352" s="8"/>
      <c r="AH1352" s="8"/>
      <c r="AI1352" s="8"/>
      <c r="AJ1352" s="8"/>
      <c r="AK1352" s="8"/>
      <c r="AL1352" s="8"/>
      <c r="AM1352" s="8"/>
      <c r="AN1352" s="8"/>
      <c r="AO1352" s="8"/>
      <c r="AP1352" s="8"/>
      <c r="AQ1352" s="8"/>
      <c r="AR1352" s="8"/>
      <c r="AS1352" s="8"/>
      <c r="AT1352" s="8"/>
      <c r="AU1352" s="8"/>
      <c r="AV1352" s="8"/>
      <c r="AW1352" s="8"/>
      <c r="AX1352" s="8"/>
      <c r="AY1352" s="8"/>
      <c r="AZ1352" s="8"/>
      <c r="BA1352" s="8"/>
      <c r="BB1352" s="8"/>
      <c r="BC1352" s="8"/>
      <c r="BD1352" s="8"/>
      <c r="BE1352" s="8"/>
      <c r="BF1352" s="8"/>
      <c r="BG1352" s="8"/>
      <c r="BH1352" s="8"/>
      <c r="BI1352" s="8"/>
      <c r="BJ1352" s="8"/>
      <c r="BK1352" s="8"/>
      <c r="BL1352" s="8"/>
      <c r="BM1352" s="8"/>
      <c r="BN1352" s="8"/>
      <c r="BO1352" s="8"/>
      <c r="BP1352" s="8"/>
      <c r="BQ1352" s="8"/>
      <c r="BR1352" s="8"/>
      <c r="BS1352" s="8"/>
      <c r="BT1352" s="8"/>
      <c r="BU1352" s="8"/>
      <c r="BV1352" s="8"/>
      <c r="BW1352" s="8"/>
      <c r="BX1352" s="8"/>
    </row>
    <row r="1353" spans="5:76"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8"/>
      <c r="AD1353" s="8"/>
      <c r="AE1353" s="8"/>
      <c r="AF1353" s="8"/>
      <c r="AG1353" s="8"/>
      <c r="AH1353" s="8"/>
      <c r="AI1353" s="8"/>
      <c r="AJ1353" s="8"/>
      <c r="AK1353" s="8"/>
      <c r="AL1353" s="8"/>
      <c r="AM1353" s="8"/>
      <c r="AN1353" s="8"/>
      <c r="AO1353" s="8"/>
      <c r="AP1353" s="8"/>
      <c r="AQ1353" s="8"/>
      <c r="AR1353" s="8"/>
      <c r="AS1353" s="8"/>
      <c r="AT1353" s="8"/>
      <c r="AU1353" s="8"/>
      <c r="AV1353" s="8"/>
      <c r="AW1353" s="8"/>
      <c r="AX1353" s="8"/>
      <c r="AY1353" s="8"/>
      <c r="AZ1353" s="8"/>
      <c r="BA1353" s="8"/>
      <c r="BB1353" s="8"/>
      <c r="BC1353" s="8"/>
      <c r="BD1353" s="8"/>
      <c r="BE1353" s="8"/>
      <c r="BF1353" s="8"/>
      <c r="BG1353" s="8"/>
      <c r="BH1353" s="8"/>
      <c r="BI1353" s="8"/>
      <c r="BJ1353" s="8"/>
      <c r="BK1353" s="8"/>
      <c r="BL1353" s="8"/>
      <c r="BM1353" s="8"/>
      <c r="BN1353" s="8"/>
      <c r="BO1353" s="8"/>
      <c r="BP1353" s="8"/>
      <c r="BQ1353" s="8"/>
      <c r="BR1353" s="8"/>
      <c r="BS1353" s="8"/>
      <c r="BT1353" s="8"/>
      <c r="BU1353" s="8"/>
      <c r="BV1353" s="8"/>
      <c r="BW1353" s="8"/>
      <c r="BX1353" s="8"/>
    </row>
    <row r="1354" spans="5:76"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8"/>
      <c r="AD1354" s="8"/>
      <c r="AE1354" s="8"/>
      <c r="AF1354" s="8"/>
      <c r="AG1354" s="8"/>
      <c r="AH1354" s="8"/>
      <c r="AI1354" s="8"/>
      <c r="AJ1354" s="8"/>
      <c r="AK1354" s="8"/>
      <c r="AL1354" s="8"/>
      <c r="AM1354" s="8"/>
      <c r="AN1354" s="8"/>
      <c r="AO1354" s="8"/>
      <c r="AP1354" s="8"/>
      <c r="AQ1354" s="8"/>
      <c r="AR1354" s="8"/>
      <c r="AS1354" s="8"/>
      <c r="AT1354" s="8"/>
      <c r="AU1354" s="8"/>
      <c r="AV1354" s="8"/>
      <c r="AW1354" s="8"/>
      <c r="AX1354" s="8"/>
      <c r="AY1354" s="8"/>
      <c r="AZ1354" s="8"/>
      <c r="BA1354" s="8"/>
      <c r="BB1354" s="8"/>
      <c r="BC1354" s="8"/>
      <c r="BD1354" s="8"/>
      <c r="BE1354" s="8"/>
      <c r="BF1354" s="8"/>
      <c r="BG1354" s="8"/>
      <c r="BH1354" s="8"/>
      <c r="BI1354" s="8"/>
      <c r="BJ1354" s="8"/>
      <c r="BK1354" s="8"/>
      <c r="BL1354" s="8"/>
      <c r="BM1354" s="8"/>
      <c r="BN1354" s="8"/>
      <c r="BO1354" s="8"/>
      <c r="BP1354" s="8"/>
      <c r="BQ1354" s="8"/>
      <c r="BR1354" s="8"/>
      <c r="BS1354" s="8"/>
      <c r="BT1354" s="8"/>
      <c r="BU1354" s="8"/>
      <c r="BV1354" s="8"/>
      <c r="BW1354" s="8"/>
      <c r="BX1354" s="8"/>
    </row>
    <row r="1355" spans="5:76"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8"/>
      <c r="AD1355" s="8"/>
      <c r="AE1355" s="8"/>
      <c r="AF1355" s="8"/>
      <c r="AG1355" s="8"/>
      <c r="AH1355" s="8"/>
      <c r="AI1355" s="8"/>
      <c r="AJ1355" s="8"/>
      <c r="AK1355" s="8"/>
      <c r="AL1355" s="8"/>
      <c r="AM1355" s="8"/>
      <c r="AN1355" s="8"/>
      <c r="AO1355" s="8"/>
      <c r="AP1355" s="8"/>
      <c r="AQ1355" s="8"/>
      <c r="AR1355" s="8"/>
      <c r="AS1355" s="8"/>
      <c r="AT1355" s="8"/>
      <c r="AU1355" s="8"/>
      <c r="AV1355" s="8"/>
      <c r="AW1355" s="8"/>
      <c r="AX1355" s="8"/>
      <c r="AY1355" s="8"/>
      <c r="AZ1355" s="8"/>
      <c r="BA1355" s="8"/>
      <c r="BB1355" s="8"/>
      <c r="BC1355" s="8"/>
      <c r="BD1355" s="8"/>
      <c r="BE1355" s="8"/>
      <c r="BF1355" s="8"/>
      <c r="BG1355" s="8"/>
      <c r="BH1355" s="8"/>
      <c r="BI1355" s="8"/>
      <c r="BJ1355" s="8"/>
      <c r="BK1355" s="8"/>
      <c r="BL1355" s="8"/>
      <c r="BM1355" s="8"/>
      <c r="BN1355" s="8"/>
      <c r="BO1355" s="8"/>
      <c r="BP1355" s="8"/>
      <c r="BQ1355" s="8"/>
      <c r="BR1355" s="8"/>
      <c r="BS1355" s="8"/>
      <c r="BT1355" s="8"/>
      <c r="BU1355" s="8"/>
      <c r="BV1355" s="8"/>
      <c r="BW1355" s="8"/>
      <c r="BX1355" s="8"/>
    </row>
    <row r="1356" spans="5:76"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8"/>
      <c r="AD1356" s="8"/>
      <c r="AE1356" s="8"/>
      <c r="AF1356" s="8"/>
      <c r="AG1356" s="8"/>
      <c r="AH1356" s="8"/>
      <c r="AI1356" s="8"/>
      <c r="AJ1356" s="8"/>
      <c r="AK1356" s="8"/>
      <c r="AL1356" s="8"/>
      <c r="AM1356" s="8"/>
      <c r="AN1356" s="8"/>
      <c r="AO1356" s="8"/>
      <c r="AP1356" s="8"/>
      <c r="AQ1356" s="8"/>
      <c r="AR1356" s="8"/>
      <c r="AS1356" s="8"/>
      <c r="AT1356" s="8"/>
      <c r="AU1356" s="8"/>
      <c r="AV1356" s="8"/>
      <c r="AW1356" s="8"/>
      <c r="AX1356" s="8"/>
      <c r="AY1356" s="8"/>
      <c r="AZ1356" s="8"/>
      <c r="BA1356" s="8"/>
      <c r="BB1356" s="8"/>
      <c r="BC1356" s="8"/>
      <c r="BD1356" s="8"/>
      <c r="BE1356" s="8"/>
      <c r="BF1356" s="8"/>
      <c r="BG1356" s="8"/>
      <c r="BH1356" s="8"/>
      <c r="BI1356" s="8"/>
      <c r="BJ1356" s="8"/>
      <c r="BK1356" s="8"/>
      <c r="BL1356" s="8"/>
      <c r="BM1356" s="8"/>
      <c r="BN1356" s="8"/>
      <c r="BO1356" s="8"/>
      <c r="BP1356" s="8"/>
      <c r="BQ1356" s="8"/>
      <c r="BR1356" s="8"/>
      <c r="BS1356" s="8"/>
      <c r="BT1356" s="8"/>
      <c r="BU1356" s="8"/>
      <c r="BV1356" s="8"/>
      <c r="BW1356" s="8"/>
      <c r="BX1356" s="8"/>
    </row>
    <row r="1357" spans="5:76"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8"/>
      <c r="AD1357" s="8"/>
      <c r="AE1357" s="8"/>
      <c r="AF1357" s="8"/>
      <c r="AG1357" s="8"/>
      <c r="AH1357" s="8"/>
      <c r="AI1357" s="8"/>
      <c r="AJ1357" s="8"/>
      <c r="AK1357" s="8"/>
      <c r="AL1357" s="8"/>
      <c r="AM1357" s="8"/>
      <c r="AN1357" s="8"/>
      <c r="AO1357" s="8"/>
      <c r="AP1357" s="8"/>
      <c r="AQ1357" s="8"/>
      <c r="AR1357" s="8"/>
      <c r="AS1357" s="8"/>
      <c r="AT1357" s="8"/>
      <c r="AU1357" s="8"/>
      <c r="AV1357" s="8"/>
      <c r="AW1357" s="8"/>
      <c r="AX1357" s="8"/>
      <c r="AY1357" s="8"/>
      <c r="AZ1357" s="8"/>
      <c r="BA1357" s="8"/>
      <c r="BB1357" s="8"/>
      <c r="BC1357" s="8"/>
      <c r="BD1357" s="8"/>
      <c r="BE1357" s="8"/>
      <c r="BF1357" s="8"/>
      <c r="BG1357" s="8"/>
      <c r="BH1357" s="8"/>
      <c r="BI1357" s="8"/>
      <c r="BJ1357" s="8"/>
      <c r="BK1357" s="8"/>
      <c r="BL1357" s="8"/>
      <c r="BM1357" s="8"/>
      <c r="BN1357" s="8"/>
      <c r="BO1357" s="8"/>
      <c r="BP1357" s="8"/>
      <c r="BQ1357" s="8"/>
      <c r="BR1357" s="8"/>
      <c r="BS1357" s="8"/>
      <c r="BT1357" s="8"/>
      <c r="BU1357" s="8"/>
      <c r="BV1357" s="8"/>
      <c r="BW1357" s="8"/>
      <c r="BX1357" s="8"/>
    </row>
    <row r="1358" spans="5:76"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8"/>
      <c r="AD1358" s="8"/>
      <c r="AE1358" s="8"/>
      <c r="AF1358" s="8"/>
      <c r="AG1358" s="8"/>
      <c r="AH1358" s="8"/>
      <c r="AI1358" s="8"/>
      <c r="AJ1358" s="8"/>
      <c r="AK1358" s="8"/>
      <c r="AL1358" s="8"/>
      <c r="AM1358" s="8"/>
      <c r="AN1358" s="8"/>
      <c r="AO1358" s="8"/>
      <c r="AP1358" s="8"/>
      <c r="AQ1358" s="8"/>
      <c r="AR1358" s="8"/>
      <c r="AS1358" s="8"/>
      <c r="AT1358" s="8"/>
      <c r="AU1358" s="8"/>
      <c r="AV1358" s="8"/>
      <c r="AW1358" s="8"/>
      <c r="AX1358" s="8"/>
      <c r="AY1358" s="8"/>
      <c r="AZ1358" s="8"/>
      <c r="BA1358" s="8"/>
      <c r="BB1358" s="8"/>
      <c r="BC1358" s="8"/>
      <c r="BD1358" s="8"/>
      <c r="BE1358" s="8"/>
      <c r="BF1358" s="8"/>
      <c r="BG1358" s="8"/>
      <c r="BH1358" s="8"/>
      <c r="BI1358" s="8"/>
      <c r="BJ1358" s="8"/>
      <c r="BK1358" s="8"/>
      <c r="BL1358" s="8"/>
      <c r="BM1358" s="8"/>
      <c r="BN1358" s="8"/>
      <c r="BO1358" s="8"/>
      <c r="BP1358" s="8"/>
      <c r="BQ1358" s="8"/>
      <c r="BR1358" s="8"/>
      <c r="BS1358" s="8"/>
      <c r="BT1358" s="8"/>
      <c r="BU1358" s="8"/>
      <c r="BV1358" s="8"/>
      <c r="BW1358" s="8"/>
      <c r="BX1358" s="8"/>
    </row>
    <row r="1359" spans="5:76"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8"/>
      <c r="AD1359" s="8"/>
      <c r="AE1359" s="8"/>
      <c r="AF1359" s="8"/>
      <c r="AG1359" s="8"/>
      <c r="AH1359" s="8"/>
      <c r="AI1359" s="8"/>
      <c r="AJ1359" s="8"/>
      <c r="AK1359" s="8"/>
      <c r="AL1359" s="8"/>
      <c r="AM1359" s="8"/>
      <c r="AN1359" s="8"/>
      <c r="AO1359" s="8"/>
      <c r="AP1359" s="8"/>
      <c r="AQ1359" s="8"/>
      <c r="AR1359" s="8"/>
      <c r="AS1359" s="8"/>
      <c r="AT1359" s="8"/>
      <c r="AU1359" s="8"/>
      <c r="AV1359" s="8"/>
      <c r="AW1359" s="8"/>
      <c r="AX1359" s="8"/>
      <c r="AY1359" s="8"/>
      <c r="AZ1359" s="8"/>
      <c r="BA1359" s="8"/>
      <c r="BB1359" s="8"/>
      <c r="BC1359" s="8"/>
      <c r="BD1359" s="8"/>
      <c r="BE1359" s="8"/>
      <c r="BF1359" s="8"/>
      <c r="BG1359" s="8"/>
      <c r="BH1359" s="8"/>
      <c r="BI1359" s="8"/>
      <c r="BJ1359" s="8"/>
      <c r="BK1359" s="8"/>
      <c r="BL1359" s="8"/>
      <c r="BM1359" s="8"/>
      <c r="BN1359" s="8"/>
      <c r="BO1359" s="8"/>
      <c r="BP1359" s="8"/>
      <c r="BQ1359" s="8"/>
      <c r="BR1359" s="8"/>
      <c r="BS1359" s="8"/>
      <c r="BT1359" s="8"/>
      <c r="BU1359" s="8"/>
      <c r="BV1359" s="8"/>
      <c r="BW1359" s="8"/>
      <c r="BX1359" s="8"/>
    </row>
    <row r="1360" spans="5:76"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8"/>
      <c r="AD1360" s="8"/>
      <c r="AE1360" s="8"/>
      <c r="AF1360" s="8"/>
      <c r="AG1360" s="8"/>
      <c r="AH1360" s="8"/>
      <c r="AI1360" s="8"/>
      <c r="AJ1360" s="8"/>
      <c r="AK1360" s="8"/>
      <c r="AL1360" s="8"/>
      <c r="AM1360" s="8"/>
      <c r="AN1360" s="8"/>
      <c r="AO1360" s="8"/>
      <c r="AP1360" s="8"/>
      <c r="AQ1360" s="8"/>
      <c r="AR1360" s="8"/>
      <c r="AS1360" s="8"/>
      <c r="AT1360" s="8"/>
      <c r="AU1360" s="8"/>
      <c r="AV1360" s="8"/>
      <c r="AW1360" s="8"/>
      <c r="AX1360" s="8"/>
      <c r="AY1360" s="8"/>
      <c r="AZ1360" s="8"/>
      <c r="BA1360" s="8"/>
      <c r="BB1360" s="8"/>
      <c r="BC1360" s="8"/>
      <c r="BD1360" s="8"/>
      <c r="BE1360" s="8"/>
      <c r="BF1360" s="8"/>
      <c r="BG1360" s="8"/>
      <c r="BH1360" s="8"/>
      <c r="BI1360" s="8"/>
      <c r="BJ1360" s="8"/>
      <c r="BK1360" s="8"/>
      <c r="BL1360" s="8"/>
      <c r="BM1360" s="8"/>
      <c r="BN1360" s="8"/>
      <c r="BO1360" s="8"/>
      <c r="BP1360" s="8"/>
      <c r="BQ1360" s="8"/>
      <c r="BR1360" s="8"/>
      <c r="BS1360" s="8"/>
      <c r="BT1360" s="8"/>
      <c r="BU1360" s="8"/>
      <c r="BV1360" s="8"/>
      <c r="BW1360" s="8"/>
      <c r="BX1360" s="8"/>
    </row>
    <row r="1361" spans="5:76"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8"/>
      <c r="AD1361" s="8"/>
      <c r="AE1361" s="8"/>
      <c r="AF1361" s="8"/>
      <c r="AG1361" s="8"/>
      <c r="AH1361" s="8"/>
      <c r="AI1361" s="8"/>
      <c r="AJ1361" s="8"/>
      <c r="AK1361" s="8"/>
      <c r="AL1361" s="8"/>
      <c r="AM1361" s="8"/>
      <c r="AN1361" s="8"/>
      <c r="AO1361" s="8"/>
      <c r="AP1361" s="8"/>
      <c r="AQ1361" s="8"/>
      <c r="AR1361" s="8"/>
      <c r="AS1361" s="8"/>
      <c r="AT1361" s="8"/>
      <c r="AU1361" s="8"/>
      <c r="AV1361" s="8"/>
      <c r="AW1361" s="8"/>
      <c r="AX1361" s="8"/>
      <c r="AY1361" s="8"/>
      <c r="AZ1361" s="8"/>
      <c r="BA1361" s="8"/>
      <c r="BB1361" s="8"/>
      <c r="BC1361" s="8"/>
      <c r="BD1361" s="8"/>
      <c r="BE1361" s="8"/>
      <c r="BF1361" s="8"/>
      <c r="BG1361" s="8"/>
      <c r="BH1361" s="8"/>
      <c r="BI1361" s="8"/>
      <c r="BJ1361" s="8"/>
      <c r="BK1361" s="8"/>
      <c r="BL1361" s="8"/>
      <c r="BM1361" s="8"/>
      <c r="BN1361" s="8"/>
      <c r="BO1361" s="8"/>
      <c r="BP1361" s="8"/>
      <c r="BQ1361" s="8"/>
      <c r="BR1361" s="8"/>
      <c r="BS1361" s="8"/>
      <c r="BT1361" s="8"/>
      <c r="BU1361" s="8"/>
      <c r="BV1361" s="8"/>
      <c r="BW1361" s="8"/>
      <c r="BX1361" s="8"/>
    </row>
    <row r="1362" spans="5:76"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8"/>
      <c r="AD1362" s="8"/>
      <c r="AE1362" s="8"/>
      <c r="AF1362" s="8"/>
      <c r="AG1362" s="8"/>
      <c r="AH1362" s="8"/>
      <c r="AI1362" s="8"/>
      <c r="AJ1362" s="8"/>
      <c r="AK1362" s="8"/>
      <c r="AL1362" s="8"/>
      <c r="AM1362" s="8"/>
      <c r="AN1362" s="8"/>
      <c r="AO1362" s="8"/>
      <c r="AP1362" s="8"/>
      <c r="AQ1362" s="8"/>
      <c r="AR1362" s="8"/>
      <c r="AS1362" s="8"/>
      <c r="AT1362" s="8"/>
      <c r="AU1362" s="8"/>
      <c r="AV1362" s="8"/>
      <c r="AW1362" s="8"/>
      <c r="AX1362" s="8"/>
      <c r="AY1362" s="8"/>
      <c r="AZ1362" s="8"/>
      <c r="BA1362" s="8"/>
      <c r="BB1362" s="8"/>
      <c r="BC1362" s="8"/>
      <c r="BD1362" s="8"/>
      <c r="BE1362" s="8"/>
      <c r="BF1362" s="8"/>
      <c r="BG1362" s="8"/>
      <c r="BH1362" s="8"/>
      <c r="BI1362" s="8"/>
      <c r="BJ1362" s="8"/>
      <c r="BK1362" s="8"/>
      <c r="BL1362" s="8"/>
      <c r="BM1362" s="8"/>
      <c r="BN1362" s="8"/>
      <c r="BO1362" s="8"/>
      <c r="BP1362" s="8"/>
      <c r="BQ1362" s="8"/>
      <c r="BR1362" s="8"/>
      <c r="BS1362" s="8"/>
      <c r="BT1362" s="8"/>
      <c r="BU1362" s="8"/>
      <c r="BV1362" s="8"/>
      <c r="BW1362" s="8"/>
      <c r="BX1362" s="8"/>
    </row>
    <row r="1363" spans="5:76"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8"/>
      <c r="AD1363" s="8"/>
      <c r="AE1363" s="8"/>
      <c r="AF1363" s="8"/>
      <c r="AG1363" s="8"/>
      <c r="AH1363" s="8"/>
      <c r="AI1363" s="8"/>
      <c r="AJ1363" s="8"/>
      <c r="AK1363" s="8"/>
      <c r="AL1363" s="8"/>
      <c r="AM1363" s="8"/>
      <c r="AN1363" s="8"/>
      <c r="AO1363" s="8"/>
      <c r="AP1363" s="8"/>
      <c r="AQ1363" s="8"/>
      <c r="AR1363" s="8"/>
      <c r="AS1363" s="8"/>
      <c r="AT1363" s="8"/>
      <c r="AU1363" s="8"/>
      <c r="AV1363" s="8"/>
      <c r="AW1363" s="8"/>
      <c r="AX1363" s="8"/>
      <c r="AY1363" s="8"/>
      <c r="AZ1363" s="8"/>
      <c r="BA1363" s="8"/>
      <c r="BB1363" s="8"/>
      <c r="BC1363" s="8"/>
      <c r="BD1363" s="8"/>
      <c r="BE1363" s="8"/>
      <c r="BF1363" s="8"/>
      <c r="BG1363" s="8"/>
      <c r="BH1363" s="8"/>
      <c r="BI1363" s="8"/>
      <c r="BJ1363" s="8"/>
      <c r="BK1363" s="8"/>
      <c r="BL1363" s="8"/>
      <c r="BM1363" s="8"/>
      <c r="BN1363" s="8"/>
      <c r="BO1363" s="8"/>
      <c r="BP1363" s="8"/>
      <c r="BQ1363" s="8"/>
      <c r="BR1363" s="8"/>
      <c r="BS1363" s="8"/>
      <c r="BT1363" s="8"/>
      <c r="BU1363" s="8"/>
      <c r="BV1363" s="8"/>
      <c r="BW1363" s="8"/>
      <c r="BX1363" s="8"/>
    </row>
    <row r="1364" spans="5:76"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8"/>
      <c r="AD1364" s="8"/>
      <c r="AE1364" s="8"/>
      <c r="AF1364" s="8"/>
      <c r="AG1364" s="8"/>
      <c r="AH1364" s="8"/>
      <c r="AI1364" s="8"/>
      <c r="AJ1364" s="8"/>
      <c r="AK1364" s="8"/>
      <c r="AL1364" s="8"/>
      <c r="AM1364" s="8"/>
      <c r="AN1364" s="8"/>
      <c r="AO1364" s="8"/>
      <c r="AP1364" s="8"/>
      <c r="AQ1364" s="8"/>
      <c r="AR1364" s="8"/>
      <c r="AS1364" s="8"/>
      <c r="AT1364" s="8"/>
      <c r="AU1364" s="8"/>
      <c r="AV1364" s="8"/>
      <c r="AW1364" s="8"/>
      <c r="AX1364" s="8"/>
      <c r="AY1364" s="8"/>
      <c r="AZ1364" s="8"/>
      <c r="BA1364" s="8"/>
      <c r="BB1364" s="8"/>
      <c r="BC1364" s="8"/>
      <c r="BD1364" s="8"/>
      <c r="BE1364" s="8"/>
      <c r="BF1364" s="8"/>
      <c r="BG1364" s="8"/>
      <c r="BH1364" s="8"/>
      <c r="BI1364" s="8"/>
      <c r="BJ1364" s="8"/>
      <c r="BK1364" s="8"/>
      <c r="BL1364" s="8"/>
      <c r="BM1364" s="8"/>
      <c r="BN1364" s="8"/>
      <c r="BO1364" s="8"/>
      <c r="BP1364" s="8"/>
      <c r="BQ1364" s="8"/>
      <c r="BR1364" s="8"/>
      <c r="BS1364" s="8"/>
      <c r="BT1364" s="8"/>
      <c r="BU1364" s="8"/>
      <c r="BV1364" s="8"/>
      <c r="BW1364" s="8"/>
      <c r="BX1364" s="8"/>
    </row>
    <row r="1365" spans="5:76"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8"/>
      <c r="AD1365" s="8"/>
      <c r="AE1365" s="8"/>
      <c r="AF1365" s="8"/>
      <c r="AG1365" s="8"/>
      <c r="AH1365" s="8"/>
      <c r="AI1365" s="8"/>
      <c r="AJ1365" s="8"/>
      <c r="AK1365" s="8"/>
      <c r="AL1365" s="8"/>
      <c r="AM1365" s="8"/>
      <c r="AN1365" s="8"/>
      <c r="AO1365" s="8"/>
      <c r="AP1365" s="8"/>
      <c r="AQ1365" s="8"/>
      <c r="AR1365" s="8"/>
      <c r="AS1365" s="8"/>
      <c r="AT1365" s="8"/>
      <c r="AU1365" s="8"/>
      <c r="AV1365" s="8"/>
      <c r="AW1365" s="8"/>
      <c r="AX1365" s="8"/>
      <c r="AY1365" s="8"/>
      <c r="AZ1365" s="8"/>
      <c r="BA1365" s="8"/>
      <c r="BB1365" s="8"/>
      <c r="BC1365" s="8"/>
      <c r="BD1365" s="8"/>
      <c r="BE1365" s="8"/>
      <c r="BF1365" s="8"/>
      <c r="BG1365" s="8"/>
      <c r="BH1365" s="8"/>
      <c r="BI1365" s="8"/>
      <c r="BJ1365" s="8"/>
      <c r="BK1365" s="8"/>
      <c r="BL1365" s="8"/>
      <c r="BM1365" s="8"/>
      <c r="BN1365" s="8"/>
      <c r="BO1365" s="8"/>
      <c r="BP1365" s="8"/>
      <c r="BQ1365" s="8"/>
      <c r="BR1365" s="8"/>
      <c r="BS1365" s="8"/>
      <c r="BT1365" s="8"/>
      <c r="BU1365" s="8"/>
      <c r="BV1365" s="8"/>
      <c r="BW1365" s="8"/>
      <c r="BX1365" s="8"/>
    </row>
    <row r="1366" spans="5:76"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8"/>
      <c r="AD1366" s="8"/>
      <c r="AE1366" s="8"/>
      <c r="AF1366" s="8"/>
      <c r="AG1366" s="8"/>
      <c r="AH1366" s="8"/>
      <c r="AI1366" s="8"/>
      <c r="AJ1366" s="8"/>
      <c r="AK1366" s="8"/>
      <c r="AL1366" s="8"/>
      <c r="AM1366" s="8"/>
      <c r="AN1366" s="8"/>
      <c r="AO1366" s="8"/>
      <c r="AP1366" s="8"/>
      <c r="AQ1366" s="8"/>
      <c r="AR1366" s="8"/>
      <c r="AS1366" s="8"/>
      <c r="AT1366" s="8"/>
      <c r="AU1366" s="8"/>
      <c r="AV1366" s="8"/>
      <c r="AW1366" s="8"/>
      <c r="AX1366" s="8"/>
      <c r="AY1366" s="8"/>
      <c r="AZ1366" s="8"/>
      <c r="BA1366" s="8"/>
      <c r="BB1366" s="8"/>
      <c r="BC1366" s="8"/>
      <c r="BD1366" s="8"/>
      <c r="BE1366" s="8"/>
      <c r="BF1366" s="8"/>
      <c r="BG1366" s="8"/>
      <c r="BH1366" s="8"/>
      <c r="BI1366" s="8"/>
      <c r="BJ1366" s="8"/>
      <c r="BK1366" s="8"/>
      <c r="BL1366" s="8"/>
      <c r="BM1366" s="8"/>
      <c r="BN1366" s="8"/>
      <c r="BO1366" s="8"/>
      <c r="BP1366" s="8"/>
      <c r="BQ1366" s="8"/>
      <c r="BR1366" s="8"/>
      <c r="BS1366" s="8"/>
      <c r="BT1366" s="8"/>
      <c r="BU1366" s="8"/>
      <c r="BV1366" s="8"/>
      <c r="BW1366" s="8"/>
      <c r="BX1366" s="8"/>
    </row>
    <row r="1367" spans="5:76"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8"/>
      <c r="AD1367" s="8"/>
      <c r="AE1367" s="8"/>
      <c r="AF1367" s="8"/>
      <c r="AG1367" s="8"/>
      <c r="AH1367" s="8"/>
      <c r="AI1367" s="8"/>
      <c r="AJ1367" s="8"/>
      <c r="AK1367" s="8"/>
      <c r="AL1367" s="8"/>
      <c r="AM1367" s="8"/>
      <c r="AN1367" s="8"/>
      <c r="AO1367" s="8"/>
      <c r="AP1367" s="8"/>
      <c r="AQ1367" s="8"/>
      <c r="AR1367" s="8"/>
      <c r="AS1367" s="8"/>
      <c r="AT1367" s="8"/>
      <c r="AU1367" s="8"/>
      <c r="AV1367" s="8"/>
      <c r="AW1367" s="8"/>
      <c r="AX1367" s="8"/>
      <c r="AY1367" s="8"/>
      <c r="AZ1367" s="8"/>
      <c r="BA1367" s="8"/>
      <c r="BB1367" s="8"/>
      <c r="BC1367" s="8"/>
      <c r="BD1367" s="8"/>
      <c r="BE1367" s="8"/>
      <c r="BF1367" s="8"/>
      <c r="BG1367" s="8"/>
      <c r="BH1367" s="8"/>
      <c r="BI1367" s="8"/>
      <c r="BJ1367" s="8"/>
      <c r="BK1367" s="8"/>
      <c r="BL1367" s="8"/>
      <c r="BM1367" s="8"/>
      <c r="BN1367" s="8"/>
      <c r="BO1367" s="8"/>
      <c r="BP1367" s="8"/>
      <c r="BQ1367" s="8"/>
      <c r="BR1367" s="8"/>
      <c r="BS1367" s="8"/>
      <c r="BT1367" s="8"/>
      <c r="BU1367" s="8"/>
      <c r="BV1367" s="8"/>
      <c r="BW1367" s="8"/>
      <c r="BX1367" s="8"/>
    </row>
    <row r="1368" spans="5:76"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8"/>
      <c r="AD1368" s="8"/>
      <c r="AE1368" s="8"/>
      <c r="AF1368" s="8"/>
      <c r="AG1368" s="8"/>
      <c r="AH1368" s="8"/>
      <c r="AI1368" s="8"/>
      <c r="AJ1368" s="8"/>
      <c r="AK1368" s="8"/>
      <c r="AL1368" s="8"/>
      <c r="AM1368" s="8"/>
      <c r="AN1368" s="8"/>
      <c r="AO1368" s="8"/>
      <c r="AP1368" s="8"/>
      <c r="AQ1368" s="8"/>
      <c r="AR1368" s="8"/>
      <c r="AS1368" s="8"/>
      <c r="AT1368" s="8"/>
      <c r="AU1368" s="8"/>
      <c r="AV1368" s="8"/>
      <c r="AW1368" s="8"/>
      <c r="AX1368" s="8"/>
      <c r="AY1368" s="8"/>
      <c r="AZ1368" s="8"/>
      <c r="BA1368" s="8"/>
      <c r="BB1368" s="8"/>
      <c r="BC1368" s="8"/>
      <c r="BD1368" s="8"/>
      <c r="BE1368" s="8"/>
      <c r="BF1368" s="8"/>
      <c r="BG1368" s="8"/>
      <c r="BH1368" s="8"/>
      <c r="BI1368" s="8"/>
      <c r="BJ1368" s="8"/>
      <c r="BK1368" s="8"/>
      <c r="BL1368" s="8"/>
      <c r="BM1368" s="8"/>
      <c r="BN1368" s="8"/>
      <c r="BO1368" s="8"/>
      <c r="BP1368" s="8"/>
      <c r="BQ1368" s="8"/>
      <c r="BR1368" s="8"/>
      <c r="BS1368" s="8"/>
      <c r="BT1368" s="8"/>
      <c r="BU1368" s="8"/>
      <c r="BV1368" s="8"/>
      <c r="BW1368" s="8"/>
      <c r="BX1368" s="8"/>
    </row>
    <row r="1369" spans="5:76"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8"/>
      <c r="AD1369" s="8"/>
      <c r="AE1369" s="8"/>
      <c r="AF1369" s="8"/>
      <c r="AG1369" s="8"/>
      <c r="AH1369" s="8"/>
      <c r="AI1369" s="8"/>
      <c r="AJ1369" s="8"/>
      <c r="AK1369" s="8"/>
      <c r="AL1369" s="8"/>
      <c r="AM1369" s="8"/>
      <c r="AN1369" s="8"/>
      <c r="AO1369" s="8"/>
      <c r="AP1369" s="8"/>
      <c r="AQ1369" s="8"/>
      <c r="AR1369" s="8"/>
      <c r="AS1369" s="8"/>
      <c r="AT1369" s="8"/>
      <c r="AU1369" s="8"/>
      <c r="AV1369" s="8"/>
      <c r="AW1369" s="8"/>
      <c r="AX1369" s="8"/>
      <c r="AY1369" s="8"/>
      <c r="AZ1369" s="8"/>
      <c r="BA1369" s="8"/>
      <c r="BB1369" s="8"/>
      <c r="BC1369" s="8"/>
      <c r="BD1369" s="8"/>
      <c r="BE1369" s="8"/>
      <c r="BF1369" s="8"/>
      <c r="BG1369" s="8"/>
      <c r="BH1369" s="8"/>
      <c r="BI1369" s="8"/>
      <c r="BJ1369" s="8"/>
      <c r="BK1369" s="8"/>
      <c r="BL1369" s="8"/>
      <c r="BM1369" s="8"/>
      <c r="BN1369" s="8"/>
      <c r="BO1369" s="8"/>
      <c r="BP1369" s="8"/>
      <c r="BQ1369" s="8"/>
      <c r="BR1369" s="8"/>
      <c r="BS1369" s="8"/>
      <c r="BT1369" s="8"/>
      <c r="BU1369" s="8"/>
      <c r="BV1369" s="8"/>
      <c r="BW1369" s="8"/>
      <c r="BX1369" s="8"/>
    </row>
    <row r="1370" spans="5:76"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8"/>
      <c r="AD1370" s="8"/>
      <c r="AE1370" s="8"/>
      <c r="AF1370" s="8"/>
      <c r="AG1370" s="8"/>
      <c r="AH1370" s="8"/>
      <c r="AI1370" s="8"/>
      <c r="AJ1370" s="8"/>
      <c r="AK1370" s="8"/>
      <c r="AL1370" s="8"/>
      <c r="AM1370" s="8"/>
      <c r="AN1370" s="8"/>
      <c r="AO1370" s="8"/>
      <c r="AP1370" s="8"/>
      <c r="AQ1370" s="8"/>
      <c r="AR1370" s="8"/>
      <c r="AS1370" s="8"/>
      <c r="AT1370" s="8"/>
      <c r="AU1370" s="8"/>
      <c r="AV1370" s="8"/>
      <c r="AW1370" s="8"/>
      <c r="AX1370" s="8"/>
      <c r="AY1370" s="8"/>
      <c r="AZ1370" s="8"/>
      <c r="BA1370" s="8"/>
      <c r="BB1370" s="8"/>
      <c r="BC1370" s="8"/>
      <c r="BD1370" s="8"/>
      <c r="BE1370" s="8"/>
      <c r="BF1370" s="8"/>
      <c r="BG1370" s="8"/>
      <c r="BH1370" s="8"/>
      <c r="BI1370" s="8"/>
      <c r="BJ1370" s="8"/>
      <c r="BK1370" s="8"/>
      <c r="BL1370" s="8"/>
      <c r="BM1370" s="8"/>
      <c r="BN1370" s="8"/>
      <c r="BO1370" s="8"/>
      <c r="BP1370" s="8"/>
      <c r="BQ1370" s="8"/>
      <c r="BR1370" s="8"/>
      <c r="BS1370" s="8"/>
      <c r="BT1370" s="8"/>
      <c r="BU1370" s="8"/>
      <c r="BV1370" s="8"/>
      <c r="BW1370" s="8"/>
      <c r="BX1370" s="8"/>
    </row>
    <row r="1371" spans="5:76"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8"/>
      <c r="AD1371" s="8"/>
      <c r="AE1371" s="8"/>
      <c r="AF1371" s="8"/>
      <c r="AG1371" s="8"/>
      <c r="AH1371" s="8"/>
      <c r="AI1371" s="8"/>
      <c r="AJ1371" s="8"/>
      <c r="AK1371" s="8"/>
      <c r="AL1371" s="8"/>
      <c r="AM1371" s="8"/>
      <c r="AN1371" s="8"/>
      <c r="AO1371" s="8"/>
      <c r="AP1371" s="8"/>
      <c r="AQ1371" s="8"/>
      <c r="AR1371" s="8"/>
      <c r="AS1371" s="8"/>
      <c r="AT1371" s="8"/>
      <c r="AU1371" s="8"/>
      <c r="AV1371" s="8"/>
      <c r="AW1371" s="8"/>
      <c r="AX1371" s="8"/>
      <c r="AY1371" s="8"/>
      <c r="AZ1371" s="8"/>
      <c r="BA1371" s="8"/>
      <c r="BB1371" s="8"/>
      <c r="BC1371" s="8"/>
      <c r="BD1371" s="8"/>
      <c r="BE1371" s="8"/>
      <c r="BF1371" s="8"/>
      <c r="BG1371" s="8"/>
      <c r="BH1371" s="8"/>
      <c r="BI1371" s="8"/>
      <c r="BJ1371" s="8"/>
      <c r="BK1371" s="8"/>
      <c r="BL1371" s="8"/>
      <c r="BM1371" s="8"/>
      <c r="BN1371" s="8"/>
      <c r="BO1371" s="8"/>
      <c r="BP1371" s="8"/>
      <c r="BQ1371" s="8"/>
      <c r="BR1371" s="8"/>
      <c r="BS1371" s="8"/>
      <c r="BT1371" s="8"/>
      <c r="BU1371" s="8"/>
      <c r="BV1371" s="8"/>
      <c r="BW1371" s="8"/>
      <c r="BX1371" s="8"/>
    </row>
    <row r="1372" spans="5:76"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8"/>
      <c r="AD1372" s="8"/>
      <c r="AE1372" s="8"/>
      <c r="AF1372" s="8"/>
      <c r="AG1372" s="8"/>
      <c r="AH1372" s="8"/>
      <c r="AI1372" s="8"/>
      <c r="AJ1372" s="8"/>
      <c r="AK1372" s="8"/>
      <c r="AL1372" s="8"/>
      <c r="AM1372" s="8"/>
      <c r="AN1372" s="8"/>
      <c r="AO1372" s="8"/>
      <c r="AP1372" s="8"/>
      <c r="AQ1372" s="8"/>
      <c r="AR1372" s="8"/>
      <c r="AS1372" s="8"/>
      <c r="AT1372" s="8"/>
      <c r="AU1372" s="8"/>
      <c r="AV1372" s="8"/>
      <c r="AW1372" s="8"/>
      <c r="AX1372" s="8"/>
      <c r="AY1372" s="8"/>
      <c r="AZ1372" s="8"/>
      <c r="BA1372" s="8"/>
      <c r="BB1372" s="8"/>
      <c r="BC1372" s="8"/>
      <c r="BD1372" s="8"/>
      <c r="BE1372" s="8"/>
      <c r="BF1372" s="8"/>
      <c r="BG1372" s="8"/>
      <c r="BH1372" s="8"/>
      <c r="BI1372" s="8"/>
      <c r="BJ1372" s="8"/>
      <c r="BK1372" s="8"/>
      <c r="BL1372" s="8"/>
      <c r="BM1372" s="8"/>
      <c r="BN1372" s="8"/>
      <c r="BO1372" s="8"/>
      <c r="BP1372" s="8"/>
      <c r="BQ1372" s="8"/>
      <c r="BR1372" s="8"/>
      <c r="BS1372" s="8"/>
      <c r="BT1372" s="8"/>
      <c r="BU1372" s="8"/>
      <c r="BV1372" s="8"/>
      <c r="BW1372" s="8"/>
      <c r="BX1372" s="8"/>
    </row>
    <row r="1373" spans="5:76"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8"/>
      <c r="AD1373" s="8"/>
      <c r="AE1373" s="8"/>
      <c r="AF1373" s="8"/>
      <c r="AG1373" s="8"/>
      <c r="AH1373" s="8"/>
      <c r="AI1373" s="8"/>
      <c r="AJ1373" s="8"/>
      <c r="AK1373" s="8"/>
      <c r="AL1373" s="8"/>
      <c r="AM1373" s="8"/>
      <c r="AN1373" s="8"/>
      <c r="AO1373" s="8"/>
      <c r="AP1373" s="8"/>
      <c r="AQ1373" s="8"/>
      <c r="AR1373" s="8"/>
      <c r="AS1373" s="8"/>
      <c r="AT1373" s="8"/>
      <c r="AU1373" s="8"/>
      <c r="AV1373" s="8"/>
      <c r="AW1373" s="8"/>
      <c r="AX1373" s="8"/>
      <c r="AY1373" s="8"/>
      <c r="AZ1373" s="8"/>
      <c r="BA1373" s="8"/>
      <c r="BB1373" s="8"/>
      <c r="BC1373" s="8"/>
      <c r="BD1373" s="8"/>
      <c r="BE1373" s="8"/>
      <c r="BF1373" s="8"/>
      <c r="BG1373" s="8"/>
      <c r="BH1373" s="8"/>
      <c r="BI1373" s="8"/>
      <c r="BJ1373" s="8"/>
      <c r="BK1373" s="8"/>
      <c r="BL1373" s="8"/>
      <c r="BM1373" s="8"/>
      <c r="BN1373" s="8"/>
      <c r="BO1373" s="8"/>
      <c r="BP1373" s="8"/>
      <c r="BQ1373" s="8"/>
      <c r="BR1373" s="8"/>
      <c r="BS1373" s="8"/>
      <c r="BT1373" s="8"/>
      <c r="BU1373" s="8"/>
      <c r="BV1373" s="8"/>
      <c r="BW1373" s="8"/>
      <c r="BX1373" s="8"/>
    </row>
    <row r="1374" spans="5:76"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8"/>
      <c r="AD1374" s="8"/>
      <c r="AE1374" s="8"/>
      <c r="AF1374" s="8"/>
      <c r="AG1374" s="8"/>
      <c r="AH1374" s="8"/>
      <c r="AI1374" s="8"/>
      <c r="AJ1374" s="8"/>
      <c r="AK1374" s="8"/>
      <c r="AL1374" s="8"/>
      <c r="AM1374" s="8"/>
      <c r="AN1374" s="8"/>
      <c r="AO1374" s="8"/>
      <c r="AP1374" s="8"/>
      <c r="AQ1374" s="8"/>
      <c r="AR1374" s="8"/>
      <c r="AS1374" s="8"/>
      <c r="AT1374" s="8"/>
      <c r="AU1374" s="8"/>
      <c r="AV1374" s="8"/>
      <c r="AW1374" s="8"/>
      <c r="AX1374" s="8"/>
      <c r="AY1374" s="8"/>
      <c r="AZ1374" s="8"/>
      <c r="BA1374" s="8"/>
      <c r="BB1374" s="8"/>
      <c r="BC1374" s="8"/>
      <c r="BD1374" s="8"/>
      <c r="BE1374" s="8"/>
      <c r="BF1374" s="8"/>
      <c r="BG1374" s="8"/>
      <c r="BH1374" s="8"/>
      <c r="BI1374" s="8"/>
      <c r="BJ1374" s="8"/>
      <c r="BK1374" s="8"/>
      <c r="BL1374" s="8"/>
      <c r="BM1374" s="8"/>
      <c r="BN1374" s="8"/>
      <c r="BO1374" s="8"/>
      <c r="BP1374" s="8"/>
      <c r="BQ1374" s="8"/>
      <c r="BR1374" s="8"/>
      <c r="BS1374" s="8"/>
      <c r="BT1374" s="8"/>
      <c r="BU1374" s="8"/>
      <c r="BV1374" s="8"/>
      <c r="BW1374" s="8"/>
      <c r="BX1374" s="8"/>
    </row>
    <row r="1375" spans="5:76"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8"/>
      <c r="AD1375" s="8"/>
      <c r="AE1375" s="8"/>
      <c r="AF1375" s="8"/>
      <c r="AG1375" s="8"/>
      <c r="AH1375" s="8"/>
      <c r="AI1375" s="8"/>
      <c r="AJ1375" s="8"/>
      <c r="AK1375" s="8"/>
      <c r="AL1375" s="8"/>
      <c r="AM1375" s="8"/>
      <c r="AN1375" s="8"/>
      <c r="AO1375" s="8"/>
      <c r="AP1375" s="8"/>
      <c r="AQ1375" s="8"/>
      <c r="AR1375" s="8"/>
      <c r="AS1375" s="8"/>
      <c r="AT1375" s="8"/>
      <c r="AU1375" s="8"/>
      <c r="AV1375" s="8"/>
      <c r="AW1375" s="8"/>
      <c r="AX1375" s="8"/>
      <c r="AY1375" s="8"/>
      <c r="AZ1375" s="8"/>
      <c r="BA1375" s="8"/>
      <c r="BB1375" s="8"/>
      <c r="BC1375" s="8"/>
      <c r="BD1375" s="8"/>
      <c r="BE1375" s="8"/>
      <c r="BF1375" s="8"/>
      <c r="BG1375" s="8"/>
      <c r="BH1375" s="8"/>
      <c r="BI1375" s="8"/>
      <c r="BJ1375" s="8"/>
      <c r="BK1375" s="8"/>
      <c r="BL1375" s="8"/>
      <c r="BM1375" s="8"/>
      <c r="BN1375" s="8"/>
      <c r="BO1375" s="8"/>
      <c r="BP1375" s="8"/>
      <c r="BQ1375" s="8"/>
      <c r="BR1375" s="8"/>
      <c r="BS1375" s="8"/>
      <c r="BT1375" s="8"/>
      <c r="BU1375" s="8"/>
      <c r="BV1375" s="8"/>
      <c r="BW1375" s="8"/>
      <c r="BX1375" s="8"/>
    </row>
    <row r="1376" spans="5:76"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8"/>
      <c r="AD1376" s="8"/>
      <c r="AE1376" s="8"/>
      <c r="AF1376" s="8"/>
      <c r="AG1376" s="8"/>
      <c r="AH1376" s="8"/>
      <c r="AI1376" s="8"/>
      <c r="AJ1376" s="8"/>
      <c r="AK1376" s="8"/>
      <c r="AL1376" s="8"/>
      <c r="AM1376" s="8"/>
      <c r="AN1376" s="8"/>
      <c r="AO1376" s="8"/>
      <c r="AP1376" s="8"/>
      <c r="AQ1376" s="8"/>
      <c r="AR1376" s="8"/>
      <c r="AS1376" s="8"/>
      <c r="AT1376" s="8"/>
      <c r="AU1376" s="8"/>
      <c r="AV1376" s="8"/>
      <c r="AW1376" s="8"/>
      <c r="AX1376" s="8"/>
      <c r="AY1376" s="8"/>
      <c r="AZ1376" s="8"/>
      <c r="BA1376" s="8"/>
      <c r="BB1376" s="8"/>
      <c r="BC1376" s="8"/>
      <c r="BD1376" s="8"/>
      <c r="BE1376" s="8"/>
      <c r="BF1376" s="8"/>
      <c r="BG1376" s="8"/>
      <c r="BH1376" s="8"/>
      <c r="BI1376" s="8"/>
      <c r="BJ1376" s="8"/>
      <c r="BK1376" s="8"/>
      <c r="BL1376" s="8"/>
      <c r="BM1376" s="8"/>
      <c r="BN1376" s="8"/>
      <c r="BO1376" s="8"/>
      <c r="BP1376" s="8"/>
      <c r="BQ1376" s="8"/>
      <c r="BR1376" s="8"/>
      <c r="BS1376" s="8"/>
      <c r="BT1376" s="8"/>
      <c r="BU1376" s="8"/>
      <c r="BV1376" s="8"/>
      <c r="BW1376" s="8"/>
      <c r="BX1376" s="8"/>
    </row>
    <row r="1377" spans="5:76"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8"/>
      <c r="AD1377" s="8"/>
      <c r="AE1377" s="8"/>
      <c r="AF1377" s="8"/>
      <c r="AG1377" s="8"/>
      <c r="AH1377" s="8"/>
      <c r="AI1377" s="8"/>
      <c r="AJ1377" s="8"/>
      <c r="AK1377" s="8"/>
      <c r="AL1377" s="8"/>
      <c r="AM1377" s="8"/>
      <c r="AN1377" s="8"/>
      <c r="AO1377" s="8"/>
      <c r="AP1377" s="8"/>
      <c r="AQ1377" s="8"/>
      <c r="AR1377" s="8"/>
      <c r="AS1377" s="8"/>
      <c r="AT1377" s="8"/>
      <c r="AU1377" s="8"/>
      <c r="AV1377" s="8"/>
      <c r="AW1377" s="8"/>
      <c r="AX1377" s="8"/>
      <c r="AY1377" s="8"/>
      <c r="AZ1377" s="8"/>
      <c r="BA1377" s="8"/>
      <c r="BB1377" s="8"/>
      <c r="BC1377" s="8"/>
      <c r="BD1377" s="8"/>
      <c r="BE1377" s="8"/>
      <c r="BF1377" s="8"/>
      <c r="BG1377" s="8"/>
      <c r="BH1377" s="8"/>
      <c r="BI1377" s="8"/>
      <c r="BJ1377" s="8"/>
      <c r="BK1377" s="8"/>
      <c r="BL1377" s="8"/>
      <c r="BM1377" s="8"/>
      <c r="BN1377" s="8"/>
      <c r="BO1377" s="8"/>
      <c r="BP1377" s="8"/>
      <c r="BQ1377" s="8"/>
      <c r="BR1377" s="8"/>
      <c r="BS1377" s="8"/>
      <c r="BT1377" s="8"/>
      <c r="BU1377" s="8"/>
      <c r="BV1377" s="8"/>
      <c r="BW1377" s="8"/>
      <c r="BX1377" s="8"/>
    </row>
    <row r="1378" spans="5:76"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8"/>
      <c r="AD1378" s="8"/>
      <c r="AE1378" s="8"/>
      <c r="AF1378" s="8"/>
      <c r="AG1378" s="8"/>
      <c r="AH1378" s="8"/>
      <c r="AI1378" s="8"/>
      <c r="AJ1378" s="8"/>
      <c r="AK1378" s="8"/>
      <c r="AL1378" s="8"/>
      <c r="AM1378" s="8"/>
      <c r="AN1378" s="8"/>
      <c r="AO1378" s="8"/>
      <c r="AP1378" s="8"/>
      <c r="AQ1378" s="8"/>
      <c r="AR1378" s="8"/>
      <c r="AS1378" s="8"/>
      <c r="AT1378" s="8"/>
      <c r="AU1378" s="8"/>
      <c r="AV1378" s="8"/>
      <c r="AW1378" s="8"/>
      <c r="AX1378" s="8"/>
      <c r="AY1378" s="8"/>
      <c r="AZ1378" s="8"/>
      <c r="BA1378" s="8"/>
      <c r="BB1378" s="8"/>
      <c r="BC1378" s="8"/>
      <c r="BD1378" s="8"/>
      <c r="BE1378" s="8"/>
      <c r="BF1378" s="8"/>
      <c r="BG1378" s="8"/>
      <c r="BH1378" s="8"/>
      <c r="BI1378" s="8"/>
      <c r="BJ1378" s="8"/>
      <c r="BK1378" s="8"/>
      <c r="BL1378" s="8"/>
      <c r="BM1378" s="8"/>
      <c r="BN1378" s="8"/>
      <c r="BO1378" s="8"/>
      <c r="BP1378" s="8"/>
      <c r="BQ1378" s="8"/>
      <c r="BR1378" s="8"/>
      <c r="BS1378" s="8"/>
      <c r="BT1378" s="8"/>
      <c r="BU1378" s="8"/>
      <c r="BV1378" s="8"/>
      <c r="BW1378" s="8"/>
      <c r="BX1378" s="8"/>
    </row>
    <row r="1379" spans="5:76"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8"/>
      <c r="AD1379" s="8"/>
      <c r="AE1379" s="8"/>
      <c r="AF1379" s="8"/>
      <c r="AG1379" s="8"/>
      <c r="AH1379" s="8"/>
      <c r="AI1379" s="8"/>
      <c r="AJ1379" s="8"/>
      <c r="AK1379" s="8"/>
      <c r="AL1379" s="8"/>
      <c r="AM1379" s="8"/>
      <c r="AN1379" s="8"/>
      <c r="AO1379" s="8"/>
      <c r="AP1379" s="8"/>
      <c r="AQ1379" s="8"/>
      <c r="AR1379" s="8"/>
      <c r="AS1379" s="8"/>
      <c r="AT1379" s="8"/>
      <c r="AU1379" s="8"/>
      <c r="AV1379" s="8"/>
      <c r="AW1379" s="8"/>
      <c r="AX1379" s="8"/>
      <c r="AY1379" s="8"/>
      <c r="AZ1379" s="8"/>
      <c r="BA1379" s="8"/>
      <c r="BB1379" s="8"/>
      <c r="BC1379" s="8"/>
      <c r="BD1379" s="8"/>
      <c r="BE1379" s="8"/>
      <c r="BF1379" s="8"/>
      <c r="BG1379" s="8"/>
      <c r="BH1379" s="8"/>
      <c r="BI1379" s="8"/>
      <c r="BJ1379" s="8"/>
      <c r="BK1379" s="8"/>
      <c r="BL1379" s="8"/>
      <c r="BM1379" s="8"/>
      <c r="BN1379" s="8"/>
      <c r="BO1379" s="8"/>
      <c r="BP1379" s="8"/>
      <c r="BQ1379" s="8"/>
      <c r="BR1379" s="8"/>
      <c r="BS1379" s="8"/>
      <c r="BT1379" s="8"/>
      <c r="BU1379" s="8"/>
      <c r="BV1379" s="8"/>
      <c r="BW1379" s="8"/>
      <c r="BX1379" s="8"/>
    </row>
    <row r="1380" spans="5:76"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8"/>
      <c r="AD1380" s="8"/>
      <c r="AE1380" s="8"/>
      <c r="AF1380" s="8"/>
      <c r="AG1380" s="8"/>
      <c r="AH1380" s="8"/>
      <c r="AI1380" s="8"/>
      <c r="AJ1380" s="8"/>
      <c r="AK1380" s="8"/>
      <c r="AL1380" s="8"/>
      <c r="AM1380" s="8"/>
      <c r="AN1380" s="8"/>
      <c r="AO1380" s="8"/>
      <c r="AP1380" s="8"/>
      <c r="AQ1380" s="8"/>
      <c r="AR1380" s="8"/>
      <c r="AS1380" s="8"/>
      <c r="AT1380" s="8"/>
      <c r="AU1380" s="8"/>
      <c r="AV1380" s="8"/>
      <c r="AW1380" s="8"/>
      <c r="AX1380" s="8"/>
      <c r="AY1380" s="8"/>
      <c r="AZ1380" s="8"/>
      <c r="BA1380" s="8"/>
      <c r="BB1380" s="8"/>
      <c r="BC1380" s="8"/>
      <c r="BD1380" s="8"/>
      <c r="BE1380" s="8"/>
      <c r="BF1380" s="8"/>
      <c r="BG1380" s="8"/>
      <c r="BH1380" s="8"/>
      <c r="BI1380" s="8"/>
      <c r="BJ1380" s="8"/>
      <c r="BK1380" s="8"/>
      <c r="BL1380" s="8"/>
      <c r="BM1380" s="8"/>
      <c r="BN1380" s="8"/>
      <c r="BO1380" s="8"/>
      <c r="BP1380" s="8"/>
      <c r="BQ1380" s="8"/>
      <c r="BR1380" s="8"/>
      <c r="BS1380" s="8"/>
      <c r="BT1380" s="8"/>
      <c r="BU1380" s="8"/>
      <c r="BV1380" s="8"/>
      <c r="BW1380" s="8"/>
      <c r="BX1380" s="8"/>
    </row>
    <row r="1381" spans="5:76"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8"/>
      <c r="AD1381" s="8"/>
      <c r="AE1381" s="8"/>
      <c r="AF1381" s="8"/>
      <c r="AG1381" s="8"/>
      <c r="AH1381" s="8"/>
      <c r="AI1381" s="8"/>
      <c r="AJ1381" s="8"/>
      <c r="AK1381" s="8"/>
      <c r="AL1381" s="8"/>
      <c r="AM1381" s="8"/>
      <c r="AN1381" s="8"/>
      <c r="AO1381" s="8"/>
      <c r="AP1381" s="8"/>
      <c r="AQ1381" s="8"/>
      <c r="AR1381" s="8"/>
      <c r="AS1381" s="8"/>
      <c r="AT1381" s="8"/>
      <c r="AU1381" s="8"/>
      <c r="AV1381" s="8"/>
      <c r="AW1381" s="8"/>
      <c r="AX1381" s="8"/>
      <c r="AY1381" s="8"/>
      <c r="AZ1381" s="8"/>
      <c r="BA1381" s="8"/>
      <c r="BB1381" s="8"/>
      <c r="BC1381" s="8"/>
      <c r="BD1381" s="8"/>
      <c r="BE1381" s="8"/>
      <c r="BF1381" s="8"/>
      <c r="BG1381" s="8"/>
      <c r="BH1381" s="8"/>
      <c r="BI1381" s="8"/>
      <c r="BJ1381" s="8"/>
      <c r="BK1381" s="8"/>
      <c r="BL1381" s="8"/>
      <c r="BM1381" s="8"/>
      <c r="BN1381" s="8"/>
      <c r="BO1381" s="8"/>
      <c r="BP1381" s="8"/>
      <c r="BQ1381" s="8"/>
      <c r="BR1381" s="8"/>
      <c r="BS1381" s="8"/>
      <c r="BT1381" s="8"/>
      <c r="BU1381" s="8"/>
      <c r="BV1381" s="8"/>
      <c r="BW1381" s="8"/>
      <c r="BX1381" s="8"/>
    </row>
    <row r="1382" spans="5:76"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8"/>
      <c r="AD1382" s="8"/>
      <c r="AE1382" s="8"/>
      <c r="AF1382" s="8"/>
      <c r="AG1382" s="8"/>
      <c r="AH1382" s="8"/>
      <c r="AI1382" s="8"/>
      <c r="AJ1382" s="8"/>
      <c r="AK1382" s="8"/>
      <c r="AL1382" s="8"/>
      <c r="AM1382" s="8"/>
      <c r="AN1382" s="8"/>
      <c r="AO1382" s="8"/>
      <c r="AP1382" s="8"/>
      <c r="AQ1382" s="8"/>
      <c r="AR1382" s="8"/>
      <c r="AS1382" s="8"/>
      <c r="AT1382" s="8"/>
      <c r="AU1382" s="8"/>
      <c r="AV1382" s="8"/>
      <c r="AW1382" s="8"/>
      <c r="AX1382" s="8"/>
      <c r="AY1382" s="8"/>
      <c r="AZ1382" s="8"/>
      <c r="BA1382" s="8"/>
      <c r="BB1382" s="8"/>
      <c r="BC1382" s="8"/>
      <c r="BD1382" s="8"/>
      <c r="BE1382" s="8"/>
      <c r="BF1382" s="8"/>
      <c r="BG1382" s="8"/>
      <c r="BH1382" s="8"/>
      <c r="BI1382" s="8"/>
      <c r="BJ1382" s="8"/>
      <c r="BK1382" s="8"/>
      <c r="BL1382" s="8"/>
      <c r="BM1382" s="8"/>
      <c r="BN1382" s="8"/>
      <c r="BO1382" s="8"/>
      <c r="BP1382" s="8"/>
      <c r="BQ1382" s="8"/>
      <c r="BR1382" s="8"/>
      <c r="BS1382" s="8"/>
      <c r="BT1382" s="8"/>
      <c r="BU1382" s="8"/>
      <c r="BV1382" s="8"/>
      <c r="BW1382" s="8"/>
      <c r="BX1382" s="8"/>
    </row>
    <row r="1383" spans="5:76"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8"/>
      <c r="AD1383" s="8"/>
      <c r="AE1383" s="8"/>
      <c r="AF1383" s="8"/>
      <c r="AG1383" s="8"/>
      <c r="AH1383" s="8"/>
      <c r="AI1383" s="8"/>
      <c r="AJ1383" s="8"/>
      <c r="AK1383" s="8"/>
      <c r="AL1383" s="8"/>
      <c r="AM1383" s="8"/>
      <c r="AN1383" s="8"/>
      <c r="AO1383" s="8"/>
      <c r="AP1383" s="8"/>
      <c r="AQ1383" s="8"/>
      <c r="AR1383" s="8"/>
      <c r="AS1383" s="8"/>
      <c r="AT1383" s="8"/>
      <c r="AU1383" s="8"/>
      <c r="AV1383" s="8"/>
      <c r="AW1383" s="8"/>
      <c r="AX1383" s="8"/>
      <c r="AY1383" s="8"/>
      <c r="AZ1383" s="8"/>
      <c r="BA1383" s="8"/>
      <c r="BB1383" s="8"/>
      <c r="BC1383" s="8"/>
      <c r="BD1383" s="8"/>
      <c r="BE1383" s="8"/>
      <c r="BF1383" s="8"/>
      <c r="BG1383" s="8"/>
      <c r="BH1383" s="8"/>
      <c r="BI1383" s="8"/>
      <c r="BJ1383" s="8"/>
      <c r="BK1383" s="8"/>
      <c r="BL1383" s="8"/>
      <c r="BM1383" s="8"/>
      <c r="BN1383" s="8"/>
      <c r="BO1383" s="8"/>
      <c r="BP1383" s="8"/>
      <c r="BQ1383" s="8"/>
      <c r="BR1383" s="8"/>
      <c r="BS1383" s="8"/>
      <c r="BT1383" s="8"/>
      <c r="BU1383" s="8"/>
      <c r="BV1383" s="8"/>
      <c r="BW1383" s="8"/>
      <c r="BX1383" s="8"/>
    </row>
    <row r="1384" spans="5:76"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8"/>
      <c r="AD1384" s="8"/>
      <c r="AE1384" s="8"/>
      <c r="AF1384" s="8"/>
      <c r="AG1384" s="8"/>
      <c r="AH1384" s="8"/>
      <c r="AI1384" s="8"/>
      <c r="AJ1384" s="8"/>
      <c r="AK1384" s="8"/>
      <c r="AL1384" s="8"/>
      <c r="AM1384" s="8"/>
      <c r="AN1384" s="8"/>
      <c r="AO1384" s="8"/>
      <c r="AP1384" s="8"/>
      <c r="AQ1384" s="8"/>
      <c r="AR1384" s="8"/>
      <c r="AS1384" s="8"/>
      <c r="AT1384" s="8"/>
      <c r="AU1384" s="8"/>
      <c r="AV1384" s="8"/>
      <c r="AW1384" s="8"/>
      <c r="AX1384" s="8"/>
      <c r="AY1384" s="8"/>
      <c r="AZ1384" s="8"/>
      <c r="BA1384" s="8"/>
      <c r="BB1384" s="8"/>
      <c r="BC1384" s="8"/>
      <c r="BD1384" s="8"/>
      <c r="BE1384" s="8"/>
      <c r="BF1384" s="8"/>
      <c r="BG1384" s="8"/>
      <c r="BH1384" s="8"/>
      <c r="BI1384" s="8"/>
      <c r="BJ1384" s="8"/>
      <c r="BK1384" s="8"/>
      <c r="BL1384" s="8"/>
      <c r="BM1384" s="8"/>
      <c r="BN1384" s="8"/>
      <c r="BO1384" s="8"/>
      <c r="BP1384" s="8"/>
      <c r="BQ1384" s="8"/>
      <c r="BR1384" s="8"/>
      <c r="BS1384" s="8"/>
      <c r="BT1384" s="8"/>
      <c r="BU1384" s="8"/>
      <c r="BV1384" s="8"/>
      <c r="BW1384" s="8"/>
      <c r="BX1384" s="8"/>
    </row>
    <row r="1385" spans="5:76"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8"/>
      <c r="AD1385" s="8"/>
      <c r="AE1385" s="8"/>
      <c r="AF1385" s="8"/>
      <c r="AG1385" s="8"/>
      <c r="AH1385" s="8"/>
      <c r="AI1385" s="8"/>
      <c r="AJ1385" s="8"/>
      <c r="AK1385" s="8"/>
      <c r="AL1385" s="8"/>
      <c r="AM1385" s="8"/>
      <c r="AN1385" s="8"/>
      <c r="AO1385" s="8"/>
      <c r="AP1385" s="8"/>
      <c r="AQ1385" s="8"/>
      <c r="AR1385" s="8"/>
      <c r="AS1385" s="8"/>
      <c r="AT1385" s="8"/>
      <c r="AU1385" s="8"/>
      <c r="AV1385" s="8"/>
      <c r="AW1385" s="8"/>
      <c r="AX1385" s="8"/>
      <c r="AY1385" s="8"/>
      <c r="AZ1385" s="8"/>
      <c r="BA1385" s="8"/>
      <c r="BB1385" s="8"/>
      <c r="BC1385" s="8"/>
      <c r="BD1385" s="8"/>
      <c r="BE1385" s="8"/>
      <c r="BF1385" s="8"/>
      <c r="BG1385" s="8"/>
      <c r="BH1385" s="8"/>
      <c r="BI1385" s="8"/>
      <c r="BJ1385" s="8"/>
      <c r="BK1385" s="8"/>
      <c r="BL1385" s="8"/>
      <c r="BM1385" s="8"/>
      <c r="BN1385" s="8"/>
      <c r="BO1385" s="8"/>
      <c r="BP1385" s="8"/>
      <c r="BQ1385" s="8"/>
      <c r="BR1385" s="8"/>
      <c r="BS1385" s="8"/>
      <c r="BT1385" s="8"/>
      <c r="BU1385" s="8"/>
      <c r="BV1385" s="8"/>
      <c r="BW1385" s="8"/>
      <c r="BX1385" s="8"/>
    </row>
    <row r="1386" spans="5:76"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8"/>
      <c r="AD1386" s="8"/>
      <c r="AE1386" s="8"/>
      <c r="AF1386" s="8"/>
      <c r="AG1386" s="8"/>
      <c r="AH1386" s="8"/>
      <c r="AI1386" s="8"/>
      <c r="AJ1386" s="8"/>
      <c r="AK1386" s="8"/>
      <c r="AL1386" s="8"/>
      <c r="AM1386" s="8"/>
      <c r="AN1386" s="8"/>
      <c r="AO1386" s="8"/>
      <c r="AP1386" s="8"/>
      <c r="AQ1386" s="8"/>
      <c r="AR1386" s="8"/>
      <c r="AS1386" s="8"/>
      <c r="AT1386" s="8"/>
      <c r="AU1386" s="8"/>
      <c r="AV1386" s="8"/>
      <c r="AW1386" s="8"/>
      <c r="AX1386" s="8"/>
      <c r="AY1386" s="8"/>
      <c r="AZ1386" s="8"/>
      <c r="BA1386" s="8"/>
      <c r="BB1386" s="8"/>
      <c r="BC1386" s="8"/>
      <c r="BD1386" s="8"/>
      <c r="BE1386" s="8"/>
      <c r="BF1386" s="8"/>
      <c r="BG1386" s="8"/>
      <c r="BH1386" s="8"/>
      <c r="BI1386" s="8"/>
      <c r="BJ1386" s="8"/>
      <c r="BK1386" s="8"/>
      <c r="BL1386" s="8"/>
      <c r="BM1386" s="8"/>
      <c r="BN1386" s="8"/>
      <c r="BO1386" s="8"/>
      <c r="BP1386" s="8"/>
      <c r="BQ1386" s="8"/>
      <c r="BR1386" s="8"/>
      <c r="BS1386" s="8"/>
      <c r="BT1386" s="8"/>
      <c r="BU1386" s="8"/>
      <c r="BV1386" s="8"/>
      <c r="BW1386" s="8"/>
      <c r="BX1386" s="8"/>
    </row>
    <row r="1387" spans="5:76"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8"/>
      <c r="AD1387" s="8"/>
      <c r="AE1387" s="8"/>
      <c r="AF1387" s="8"/>
      <c r="AG1387" s="8"/>
      <c r="AH1387" s="8"/>
      <c r="AI1387" s="8"/>
      <c r="AJ1387" s="8"/>
      <c r="AK1387" s="8"/>
      <c r="AL1387" s="8"/>
      <c r="AM1387" s="8"/>
      <c r="AN1387" s="8"/>
      <c r="AO1387" s="8"/>
      <c r="AP1387" s="8"/>
      <c r="AQ1387" s="8"/>
      <c r="AR1387" s="8"/>
      <c r="AS1387" s="8"/>
      <c r="AT1387" s="8"/>
      <c r="AU1387" s="8"/>
      <c r="AV1387" s="8"/>
      <c r="AW1387" s="8"/>
      <c r="AX1387" s="8"/>
      <c r="AY1387" s="8"/>
      <c r="AZ1387" s="8"/>
      <c r="BA1387" s="8"/>
      <c r="BB1387" s="8"/>
      <c r="BC1387" s="8"/>
      <c r="BD1387" s="8"/>
      <c r="BE1387" s="8"/>
      <c r="BF1387" s="8"/>
      <c r="BG1387" s="8"/>
      <c r="BH1387" s="8"/>
      <c r="BI1387" s="8"/>
      <c r="BJ1387" s="8"/>
      <c r="BK1387" s="8"/>
      <c r="BL1387" s="8"/>
      <c r="BM1387" s="8"/>
      <c r="BN1387" s="8"/>
      <c r="BO1387" s="8"/>
      <c r="BP1387" s="8"/>
      <c r="BQ1387" s="8"/>
      <c r="BR1387" s="8"/>
      <c r="BS1387" s="8"/>
      <c r="BT1387" s="8"/>
      <c r="BU1387" s="8"/>
      <c r="BV1387" s="8"/>
      <c r="BW1387" s="8"/>
      <c r="BX1387" s="8"/>
    </row>
    <row r="1388" spans="5:76"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8"/>
      <c r="AD1388" s="8"/>
      <c r="AE1388" s="8"/>
      <c r="AF1388" s="8"/>
      <c r="AG1388" s="8"/>
      <c r="AH1388" s="8"/>
      <c r="AI1388" s="8"/>
      <c r="AJ1388" s="8"/>
      <c r="AK1388" s="8"/>
      <c r="AL1388" s="8"/>
      <c r="AM1388" s="8"/>
      <c r="AN1388" s="8"/>
      <c r="AO1388" s="8"/>
      <c r="AP1388" s="8"/>
      <c r="AQ1388" s="8"/>
      <c r="AR1388" s="8"/>
      <c r="AS1388" s="8"/>
      <c r="AT1388" s="8"/>
      <c r="AU1388" s="8"/>
      <c r="AV1388" s="8"/>
      <c r="AW1388" s="8"/>
      <c r="AX1388" s="8"/>
      <c r="AY1388" s="8"/>
      <c r="AZ1388" s="8"/>
      <c r="BA1388" s="8"/>
      <c r="BB1388" s="8"/>
      <c r="BC1388" s="8"/>
      <c r="BD1388" s="8"/>
      <c r="BE1388" s="8"/>
      <c r="BF1388" s="8"/>
      <c r="BG1388" s="8"/>
      <c r="BH1388" s="8"/>
      <c r="BI1388" s="8"/>
      <c r="BJ1388" s="8"/>
      <c r="BK1388" s="8"/>
      <c r="BL1388" s="8"/>
      <c r="BM1388" s="8"/>
      <c r="BN1388" s="8"/>
      <c r="BO1388" s="8"/>
      <c r="BP1388" s="8"/>
      <c r="BQ1388" s="8"/>
      <c r="BR1388" s="8"/>
      <c r="BS1388" s="8"/>
      <c r="BT1388" s="8"/>
      <c r="BU1388" s="8"/>
      <c r="BV1388" s="8"/>
      <c r="BW1388" s="8"/>
      <c r="BX1388" s="8"/>
    </row>
    <row r="1389" spans="5:76"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8"/>
      <c r="AD1389" s="8"/>
      <c r="AE1389" s="8"/>
      <c r="AF1389" s="8"/>
      <c r="AG1389" s="8"/>
      <c r="AH1389" s="8"/>
      <c r="AI1389" s="8"/>
      <c r="AJ1389" s="8"/>
      <c r="AK1389" s="8"/>
      <c r="AL1389" s="8"/>
      <c r="AM1389" s="8"/>
      <c r="AN1389" s="8"/>
      <c r="AO1389" s="8"/>
      <c r="AP1389" s="8"/>
      <c r="AQ1389" s="8"/>
      <c r="AR1389" s="8"/>
      <c r="AS1389" s="8"/>
      <c r="AT1389" s="8"/>
      <c r="AU1389" s="8"/>
      <c r="AV1389" s="8"/>
      <c r="AW1389" s="8"/>
      <c r="AX1389" s="8"/>
      <c r="AY1389" s="8"/>
      <c r="AZ1389" s="8"/>
      <c r="BA1389" s="8"/>
      <c r="BB1389" s="8"/>
      <c r="BC1389" s="8"/>
      <c r="BD1389" s="8"/>
      <c r="BE1389" s="8"/>
      <c r="BF1389" s="8"/>
      <c r="BG1389" s="8"/>
      <c r="BH1389" s="8"/>
      <c r="BI1389" s="8"/>
      <c r="BJ1389" s="8"/>
      <c r="BK1389" s="8"/>
      <c r="BL1389" s="8"/>
      <c r="BM1389" s="8"/>
      <c r="BN1389" s="8"/>
      <c r="BO1389" s="8"/>
      <c r="BP1389" s="8"/>
      <c r="BQ1389" s="8"/>
      <c r="BR1389" s="8"/>
      <c r="BS1389" s="8"/>
      <c r="BT1389" s="8"/>
      <c r="BU1389" s="8"/>
      <c r="BV1389" s="8"/>
      <c r="BW1389" s="8"/>
      <c r="BX1389" s="8"/>
    </row>
    <row r="1390" spans="5:76"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8"/>
      <c r="AD1390" s="8"/>
      <c r="AE1390" s="8"/>
      <c r="AF1390" s="8"/>
      <c r="AG1390" s="8"/>
      <c r="AH1390" s="8"/>
      <c r="AI1390" s="8"/>
      <c r="AJ1390" s="8"/>
      <c r="AK1390" s="8"/>
      <c r="AL1390" s="8"/>
      <c r="AM1390" s="8"/>
      <c r="AN1390" s="8"/>
      <c r="AO1390" s="8"/>
      <c r="AP1390" s="8"/>
      <c r="AQ1390" s="8"/>
      <c r="AR1390" s="8"/>
      <c r="AS1390" s="8"/>
      <c r="AT1390" s="8"/>
      <c r="AU1390" s="8"/>
      <c r="AV1390" s="8"/>
      <c r="AW1390" s="8"/>
      <c r="AX1390" s="8"/>
      <c r="AY1390" s="8"/>
      <c r="AZ1390" s="8"/>
      <c r="BA1390" s="8"/>
      <c r="BB1390" s="8"/>
      <c r="BC1390" s="8"/>
      <c r="BD1390" s="8"/>
      <c r="BE1390" s="8"/>
      <c r="BF1390" s="8"/>
      <c r="BG1390" s="8"/>
      <c r="BH1390" s="8"/>
      <c r="BI1390" s="8"/>
      <c r="BJ1390" s="8"/>
      <c r="BK1390" s="8"/>
      <c r="BL1390" s="8"/>
      <c r="BM1390" s="8"/>
      <c r="BN1390" s="8"/>
      <c r="BO1390" s="8"/>
      <c r="BP1390" s="8"/>
      <c r="BQ1390" s="8"/>
      <c r="BR1390" s="8"/>
      <c r="BS1390" s="8"/>
      <c r="BT1390" s="8"/>
      <c r="BU1390" s="8"/>
      <c r="BV1390" s="8"/>
      <c r="BW1390" s="8"/>
      <c r="BX1390" s="8"/>
    </row>
    <row r="1391" spans="5:76"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8"/>
      <c r="AD1391" s="8"/>
      <c r="AE1391" s="8"/>
      <c r="AF1391" s="8"/>
      <c r="AG1391" s="8"/>
      <c r="AH1391" s="8"/>
      <c r="AI1391" s="8"/>
      <c r="AJ1391" s="8"/>
      <c r="AK1391" s="8"/>
      <c r="AL1391" s="8"/>
      <c r="AM1391" s="8"/>
      <c r="AN1391" s="8"/>
      <c r="AO1391" s="8"/>
      <c r="AP1391" s="8"/>
      <c r="AQ1391" s="8"/>
      <c r="AR1391" s="8"/>
      <c r="AS1391" s="8"/>
      <c r="AT1391" s="8"/>
      <c r="AU1391" s="8"/>
      <c r="AV1391" s="8"/>
      <c r="AW1391" s="8"/>
      <c r="AX1391" s="8"/>
      <c r="AY1391" s="8"/>
      <c r="AZ1391" s="8"/>
      <c r="BA1391" s="8"/>
      <c r="BB1391" s="8"/>
      <c r="BC1391" s="8"/>
      <c r="BD1391" s="8"/>
      <c r="BE1391" s="8"/>
      <c r="BF1391" s="8"/>
      <c r="BG1391" s="8"/>
      <c r="BH1391" s="8"/>
      <c r="BI1391" s="8"/>
      <c r="BJ1391" s="8"/>
      <c r="BK1391" s="8"/>
      <c r="BL1391" s="8"/>
      <c r="BM1391" s="8"/>
      <c r="BN1391" s="8"/>
      <c r="BO1391" s="8"/>
      <c r="BP1391" s="8"/>
      <c r="BQ1391" s="8"/>
      <c r="BR1391" s="8"/>
      <c r="BS1391" s="8"/>
      <c r="BT1391" s="8"/>
      <c r="BU1391" s="8"/>
      <c r="BV1391" s="8"/>
      <c r="BW1391" s="8"/>
      <c r="BX1391" s="8"/>
    </row>
    <row r="1392" spans="5:76"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8"/>
      <c r="AD1392" s="8"/>
      <c r="AE1392" s="8"/>
      <c r="AF1392" s="8"/>
      <c r="AG1392" s="8"/>
      <c r="AH1392" s="8"/>
      <c r="AI1392" s="8"/>
      <c r="AJ1392" s="8"/>
      <c r="AK1392" s="8"/>
      <c r="AL1392" s="8"/>
      <c r="AM1392" s="8"/>
      <c r="AN1392" s="8"/>
      <c r="AO1392" s="8"/>
      <c r="AP1392" s="8"/>
      <c r="AQ1392" s="8"/>
      <c r="AR1392" s="8"/>
      <c r="AS1392" s="8"/>
      <c r="AT1392" s="8"/>
      <c r="AU1392" s="8"/>
      <c r="AV1392" s="8"/>
      <c r="AW1392" s="8"/>
      <c r="AX1392" s="8"/>
      <c r="AY1392" s="8"/>
      <c r="AZ1392" s="8"/>
      <c r="BA1392" s="8"/>
      <c r="BB1392" s="8"/>
      <c r="BC1392" s="8"/>
      <c r="BD1392" s="8"/>
      <c r="BE1392" s="8"/>
      <c r="BF1392" s="8"/>
      <c r="BG1392" s="8"/>
      <c r="BH1392" s="8"/>
      <c r="BI1392" s="8"/>
      <c r="BJ1392" s="8"/>
      <c r="BK1392" s="8"/>
      <c r="BL1392" s="8"/>
      <c r="BM1392" s="8"/>
      <c r="BN1392" s="8"/>
      <c r="BO1392" s="8"/>
      <c r="BP1392" s="8"/>
      <c r="BQ1392" s="8"/>
      <c r="BR1392" s="8"/>
      <c r="BS1392" s="8"/>
      <c r="BT1392" s="8"/>
      <c r="BU1392" s="8"/>
      <c r="BV1392" s="8"/>
      <c r="BW1392" s="8"/>
      <c r="BX1392" s="8"/>
    </row>
    <row r="1393" spans="5:76"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8"/>
      <c r="AD1393" s="8"/>
      <c r="AE1393" s="8"/>
      <c r="AF1393" s="8"/>
      <c r="AG1393" s="8"/>
      <c r="AH1393" s="8"/>
      <c r="AI1393" s="8"/>
      <c r="AJ1393" s="8"/>
      <c r="AK1393" s="8"/>
      <c r="AL1393" s="8"/>
      <c r="AM1393" s="8"/>
      <c r="AN1393" s="8"/>
      <c r="AO1393" s="8"/>
      <c r="AP1393" s="8"/>
      <c r="AQ1393" s="8"/>
      <c r="AR1393" s="8"/>
      <c r="AS1393" s="8"/>
      <c r="AT1393" s="8"/>
      <c r="AU1393" s="8"/>
      <c r="AV1393" s="8"/>
      <c r="AW1393" s="8"/>
      <c r="AX1393" s="8"/>
      <c r="AY1393" s="8"/>
      <c r="AZ1393" s="8"/>
      <c r="BA1393" s="8"/>
      <c r="BB1393" s="8"/>
      <c r="BC1393" s="8"/>
      <c r="BD1393" s="8"/>
      <c r="BE1393" s="8"/>
      <c r="BF1393" s="8"/>
      <c r="BG1393" s="8"/>
      <c r="BH1393" s="8"/>
      <c r="BI1393" s="8"/>
      <c r="BJ1393" s="8"/>
      <c r="BK1393" s="8"/>
      <c r="BL1393" s="8"/>
      <c r="BM1393" s="8"/>
      <c r="BN1393" s="8"/>
      <c r="BO1393" s="8"/>
      <c r="BP1393" s="8"/>
      <c r="BQ1393" s="8"/>
      <c r="BR1393" s="8"/>
      <c r="BS1393" s="8"/>
      <c r="BT1393" s="8"/>
      <c r="BU1393" s="8"/>
      <c r="BV1393" s="8"/>
      <c r="BW1393" s="8"/>
      <c r="BX1393" s="8"/>
    </row>
    <row r="1394" spans="5:76"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8"/>
      <c r="AD1394" s="8"/>
      <c r="AE1394" s="8"/>
      <c r="AF1394" s="8"/>
      <c r="AG1394" s="8"/>
      <c r="AH1394" s="8"/>
      <c r="AI1394" s="8"/>
      <c r="AJ1394" s="8"/>
      <c r="AK1394" s="8"/>
      <c r="AL1394" s="8"/>
      <c r="AM1394" s="8"/>
      <c r="AN1394" s="8"/>
      <c r="AO1394" s="8"/>
      <c r="AP1394" s="8"/>
      <c r="AQ1394" s="8"/>
      <c r="AR1394" s="8"/>
      <c r="AS1394" s="8"/>
      <c r="AT1394" s="8"/>
      <c r="AU1394" s="8"/>
      <c r="AV1394" s="8"/>
      <c r="AW1394" s="8"/>
      <c r="AX1394" s="8"/>
      <c r="AY1394" s="8"/>
      <c r="AZ1394" s="8"/>
      <c r="BA1394" s="8"/>
      <c r="BB1394" s="8"/>
      <c r="BC1394" s="8"/>
      <c r="BD1394" s="8"/>
      <c r="BE1394" s="8"/>
      <c r="BF1394" s="8"/>
      <c r="BG1394" s="8"/>
      <c r="BH1394" s="8"/>
      <c r="BI1394" s="8"/>
      <c r="BJ1394" s="8"/>
      <c r="BK1394" s="8"/>
      <c r="BL1394" s="8"/>
      <c r="BM1394" s="8"/>
      <c r="BN1394" s="8"/>
      <c r="BO1394" s="8"/>
      <c r="BP1394" s="8"/>
      <c r="BQ1394" s="8"/>
      <c r="BR1394" s="8"/>
      <c r="BS1394" s="8"/>
      <c r="BT1394" s="8"/>
      <c r="BU1394" s="8"/>
      <c r="BV1394" s="8"/>
      <c r="BW1394" s="8"/>
      <c r="BX1394" s="8"/>
    </row>
    <row r="1395" spans="5:76"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8"/>
      <c r="AD1395" s="8"/>
      <c r="AE1395" s="8"/>
      <c r="AF1395" s="8"/>
      <c r="AG1395" s="8"/>
      <c r="AH1395" s="8"/>
      <c r="AI1395" s="8"/>
      <c r="AJ1395" s="8"/>
      <c r="AK1395" s="8"/>
      <c r="AL1395" s="8"/>
      <c r="AM1395" s="8"/>
      <c r="AN1395" s="8"/>
      <c r="AO1395" s="8"/>
      <c r="AP1395" s="8"/>
      <c r="AQ1395" s="8"/>
      <c r="AR1395" s="8"/>
      <c r="AS1395" s="8"/>
      <c r="AT1395" s="8"/>
      <c r="AU1395" s="8"/>
      <c r="AV1395" s="8"/>
      <c r="AW1395" s="8"/>
      <c r="AX1395" s="8"/>
      <c r="AY1395" s="8"/>
      <c r="AZ1395" s="8"/>
      <c r="BA1395" s="8"/>
      <c r="BB1395" s="8"/>
      <c r="BC1395" s="8"/>
      <c r="BD1395" s="8"/>
      <c r="BE1395" s="8"/>
      <c r="BF1395" s="8"/>
      <c r="BG1395" s="8"/>
      <c r="BH1395" s="8"/>
      <c r="BI1395" s="8"/>
      <c r="BJ1395" s="8"/>
      <c r="BK1395" s="8"/>
      <c r="BL1395" s="8"/>
      <c r="BM1395" s="8"/>
      <c r="BN1395" s="8"/>
      <c r="BO1395" s="8"/>
      <c r="BP1395" s="8"/>
      <c r="BQ1395" s="8"/>
      <c r="BR1395" s="8"/>
      <c r="BS1395" s="8"/>
      <c r="BT1395" s="8"/>
      <c r="BU1395" s="8"/>
      <c r="BV1395" s="8"/>
      <c r="BW1395" s="8"/>
      <c r="BX1395" s="8"/>
    </row>
    <row r="1396" spans="5:76"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8"/>
      <c r="AD1396" s="8"/>
      <c r="AE1396" s="8"/>
      <c r="AF1396" s="8"/>
      <c r="AG1396" s="8"/>
      <c r="AH1396" s="8"/>
      <c r="AI1396" s="8"/>
      <c r="AJ1396" s="8"/>
      <c r="AK1396" s="8"/>
      <c r="AL1396" s="8"/>
      <c r="AM1396" s="8"/>
      <c r="AN1396" s="8"/>
      <c r="AO1396" s="8"/>
      <c r="AP1396" s="8"/>
      <c r="AQ1396" s="8"/>
      <c r="AR1396" s="8"/>
      <c r="AS1396" s="8"/>
      <c r="AT1396" s="8"/>
      <c r="AU1396" s="8"/>
      <c r="AV1396" s="8"/>
      <c r="AW1396" s="8"/>
      <c r="AX1396" s="8"/>
      <c r="AY1396" s="8"/>
      <c r="AZ1396" s="8"/>
      <c r="BA1396" s="8"/>
      <c r="BB1396" s="8"/>
      <c r="BC1396" s="8"/>
      <c r="BD1396" s="8"/>
      <c r="BE1396" s="8"/>
      <c r="BF1396" s="8"/>
      <c r="BG1396" s="8"/>
      <c r="BH1396" s="8"/>
      <c r="BI1396" s="8"/>
      <c r="BJ1396" s="8"/>
      <c r="BK1396" s="8"/>
      <c r="BL1396" s="8"/>
      <c r="BM1396" s="8"/>
      <c r="BN1396" s="8"/>
      <c r="BO1396" s="8"/>
      <c r="BP1396" s="8"/>
      <c r="BQ1396" s="8"/>
      <c r="BR1396" s="8"/>
      <c r="BS1396" s="8"/>
      <c r="BT1396" s="8"/>
      <c r="BU1396" s="8"/>
      <c r="BV1396" s="8"/>
      <c r="BW1396" s="8"/>
      <c r="BX1396" s="8"/>
    </row>
    <row r="1397" spans="5:76"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8"/>
      <c r="AD1397" s="8"/>
      <c r="AE1397" s="8"/>
      <c r="AF1397" s="8"/>
      <c r="AG1397" s="8"/>
      <c r="AH1397" s="8"/>
      <c r="AI1397" s="8"/>
      <c r="AJ1397" s="8"/>
      <c r="AK1397" s="8"/>
      <c r="AL1397" s="8"/>
      <c r="AM1397" s="8"/>
      <c r="AN1397" s="8"/>
      <c r="AO1397" s="8"/>
      <c r="AP1397" s="8"/>
      <c r="AQ1397" s="8"/>
      <c r="AR1397" s="8"/>
      <c r="AS1397" s="8"/>
      <c r="AT1397" s="8"/>
      <c r="AU1397" s="8"/>
      <c r="AV1397" s="8"/>
      <c r="AW1397" s="8"/>
      <c r="AX1397" s="8"/>
      <c r="AY1397" s="8"/>
      <c r="AZ1397" s="8"/>
      <c r="BA1397" s="8"/>
      <c r="BB1397" s="8"/>
      <c r="BC1397" s="8"/>
      <c r="BD1397" s="8"/>
      <c r="BE1397" s="8"/>
      <c r="BF1397" s="8"/>
      <c r="BG1397" s="8"/>
      <c r="BH1397" s="8"/>
      <c r="BI1397" s="8"/>
      <c r="BJ1397" s="8"/>
      <c r="BK1397" s="8"/>
      <c r="BL1397" s="8"/>
      <c r="BM1397" s="8"/>
      <c r="BN1397" s="8"/>
      <c r="BO1397" s="8"/>
      <c r="BP1397" s="8"/>
      <c r="BQ1397" s="8"/>
      <c r="BR1397" s="8"/>
      <c r="BS1397" s="8"/>
      <c r="BT1397" s="8"/>
      <c r="BU1397" s="8"/>
      <c r="BV1397" s="8"/>
      <c r="BW1397" s="8"/>
      <c r="BX1397" s="8"/>
    </row>
    <row r="1398" spans="5:76"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8"/>
      <c r="AD1398" s="8"/>
      <c r="AE1398" s="8"/>
      <c r="AF1398" s="8"/>
      <c r="AG1398" s="8"/>
      <c r="AH1398" s="8"/>
      <c r="AI1398" s="8"/>
      <c r="AJ1398" s="8"/>
      <c r="AK1398" s="8"/>
      <c r="AL1398" s="8"/>
      <c r="AM1398" s="8"/>
      <c r="AN1398" s="8"/>
      <c r="AO1398" s="8"/>
      <c r="AP1398" s="8"/>
      <c r="AQ1398" s="8"/>
      <c r="AR1398" s="8"/>
      <c r="AS1398" s="8"/>
      <c r="AT1398" s="8"/>
      <c r="AU1398" s="8"/>
      <c r="AV1398" s="8"/>
      <c r="AW1398" s="8"/>
      <c r="AX1398" s="8"/>
      <c r="AY1398" s="8"/>
      <c r="AZ1398" s="8"/>
      <c r="BA1398" s="8"/>
      <c r="BB1398" s="8"/>
      <c r="BC1398" s="8"/>
      <c r="BD1398" s="8"/>
      <c r="BE1398" s="8"/>
      <c r="BF1398" s="8"/>
      <c r="BG1398" s="8"/>
      <c r="BH1398" s="8"/>
      <c r="BI1398" s="8"/>
      <c r="BJ1398" s="8"/>
      <c r="BK1398" s="8"/>
      <c r="BL1398" s="8"/>
      <c r="BM1398" s="8"/>
      <c r="BN1398" s="8"/>
      <c r="BO1398" s="8"/>
      <c r="BP1398" s="8"/>
      <c r="BQ1398" s="8"/>
      <c r="BR1398" s="8"/>
      <c r="BS1398" s="8"/>
      <c r="BT1398" s="8"/>
      <c r="BU1398" s="8"/>
      <c r="BV1398" s="8"/>
      <c r="BW1398" s="8"/>
      <c r="BX1398" s="8"/>
    </row>
    <row r="1399" spans="5:76"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8"/>
      <c r="AD1399" s="8"/>
      <c r="AE1399" s="8"/>
      <c r="AF1399" s="8"/>
      <c r="AG1399" s="8"/>
      <c r="AH1399" s="8"/>
      <c r="AI1399" s="8"/>
      <c r="AJ1399" s="8"/>
      <c r="AK1399" s="8"/>
      <c r="AL1399" s="8"/>
      <c r="AM1399" s="8"/>
      <c r="AN1399" s="8"/>
      <c r="AO1399" s="8"/>
      <c r="AP1399" s="8"/>
      <c r="AQ1399" s="8"/>
      <c r="AR1399" s="8"/>
      <c r="AS1399" s="8"/>
      <c r="AT1399" s="8"/>
      <c r="AU1399" s="8"/>
      <c r="AV1399" s="8"/>
      <c r="AW1399" s="8"/>
      <c r="AX1399" s="8"/>
      <c r="AY1399" s="8"/>
      <c r="AZ1399" s="8"/>
      <c r="BA1399" s="8"/>
      <c r="BB1399" s="8"/>
      <c r="BC1399" s="8"/>
      <c r="BD1399" s="8"/>
      <c r="BE1399" s="8"/>
      <c r="BF1399" s="8"/>
      <c r="BG1399" s="8"/>
      <c r="BH1399" s="8"/>
      <c r="BI1399" s="8"/>
      <c r="BJ1399" s="8"/>
      <c r="BK1399" s="8"/>
      <c r="BL1399" s="8"/>
      <c r="BM1399" s="8"/>
      <c r="BN1399" s="8"/>
      <c r="BO1399" s="8"/>
      <c r="BP1399" s="8"/>
      <c r="BQ1399" s="8"/>
      <c r="BR1399" s="8"/>
      <c r="BS1399" s="8"/>
      <c r="BT1399" s="8"/>
      <c r="BU1399" s="8"/>
      <c r="BV1399" s="8"/>
      <c r="BW1399" s="8"/>
      <c r="BX1399" s="8"/>
    </row>
    <row r="1400" spans="5:76"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8"/>
      <c r="AD1400" s="8"/>
      <c r="AE1400" s="8"/>
      <c r="AF1400" s="8"/>
      <c r="AG1400" s="8"/>
      <c r="AH1400" s="8"/>
      <c r="AI1400" s="8"/>
      <c r="AJ1400" s="8"/>
      <c r="AK1400" s="8"/>
      <c r="AL1400" s="8"/>
      <c r="AM1400" s="8"/>
      <c r="AN1400" s="8"/>
      <c r="AO1400" s="8"/>
      <c r="AP1400" s="8"/>
      <c r="AQ1400" s="8"/>
      <c r="AR1400" s="8"/>
      <c r="AS1400" s="8"/>
      <c r="AT1400" s="8"/>
      <c r="AU1400" s="8"/>
      <c r="AV1400" s="8"/>
      <c r="AW1400" s="8"/>
      <c r="AX1400" s="8"/>
      <c r="AY1400" s="8"/>
      <c r="AZ1400" s="8"/>
      <c r="BA1400" s="8"/>
      <c r="BB1400" s="8"/>
      <c r="BC1400" s="8"/>
      <c r="BD1400" s="8"/>
      <c r="BE1400" s="8"/>
      <c r="BF1400" s="8"/>
      <c r="BG1400" s="8"/>
      <c r="BH1400" s="8"/>
      <c r="BI1400" s="8"/>
      <c r="BJ1400" s="8"/>
      <c r="BK1400" s="8"/>
      <c r="BL1400" s="8"/>
      <c r="BM1400" s="8"/>
      <c r="BN1400" s="8"/>
      <c r="BO1400" s="8"/>
      <c r="BP1400" s="8"/>
      <c r="BQ1400" s="8"/>
      <c r="BR1400" s="8"/>
      <c r="BS1400" s="8"/>
      <c r="BT1400" s="8"/>
      <c r="BU1400" s="8"/>
      <c r="BV1400" s="8"/>
      <c r="BW1400" s="8"/>
      <c r="BX1400" s="8"/>
    </row>
    <row r="1401" spans="5:76"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8"/>
      <c r="AD1401" s="8"/>
      <c r="AE1401" s="8"/>
      <c r="AF1401" s="8"/>
      <c r="AG1401" s="8"/>
      <c r="AH1401" s="8"/>
      <c r="AI1401" s="8"/>
      <c r="AJ1401" s="8"/>
      <c r="AK1401" s="8"/>
      <c r="AL1401" s="8"/>
      <c r="AM1401" s="8"/>
      <c r="AN1401" s="8"/>
      <c r="AO1401" s="8"/>
      <c r="AP1401" s="8"/>
      <c r="AQ1401" s="8"/>
      <c r="AR1401" s="8"/>
      <c r="AS1401" s="8"/>
      <c r="AT1401" s="8"/>
      <c r="AU1401" s="8"/>
      <c r="AV1401" s="8"/>
      <c r="AW1401" s="8"/>
      <c r="AX1401" s="8"/>
      <c r="AY1401" s="8"/>
      <c r="AZ1401" s="8"/>
      <c r="BA1401" s="8"/>
      <c r="BB1401" s="8"/>
      <c r="BC1401" s="8"/>
      <c r="BD1401" s="8"/>
      <c r="BE1401" s="8"/>
      <c r="BF1401" s="8"/>
      <c r="BG1401" s="8"/>
      <c r="BH1401" s="8"/>
      <c r="BI1401" s="8"/>
      <c r="BJ1401" s="8"/>
      <c r="BK1401" s="8"/>
      <c r="BL1401" s="8"/>
      <c r="BM1401" s="8"/>
      <c r="BN1401" s="8"/>
      <c r="BO1401" s="8"/>
      <c r="BP1401" s="8"/>
      <c r="BQ1401" s="8"/>
      <c r="BR1401" s="8"/>
      <c r="BS1401" s="8"/>
      <c r="BT1401" s="8"/>
      <c r="BU1401" s="8"/>
      <c r="BV1401" s="8"/>
      <c r="BW1401" s="8"/>
      <c r="BX1401" s="8"/>
    </row>
    <row r="1402" spans="5:76"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8"/>
      <c r="AD1402" s="8"/>
      <c r="AE1402" s="8"/>
      <c r="AF1402" s="8"/>
      <c r="AG1402" s="8"/>
      <c r="AH1402" s="8"/>
      <c r="AI1402" s="8"/>
      <c r="AJ1402" s="8"/>
      <c r="AK1402" s="8"/>
      <c r="AL1402" s="8"/>
      <c r="AM1402" s="8"/>
      <c r="AN1402" s="8"/>
      <c r="AO1402" s="8"/>
      <c r="AP1402" s="8"/>
      <c r="AQ1402" s="8"/>
      <c r="AR1402" s="8"/>
      <c r="AS1402" s="8"/>
      <c r="AT1402" s="8"/>
      <c r="AU1402" s="8"/>
      <c r="AV1402" s="8"/>
      <c r="AW1402" s="8"/>
      <c r="AX1402" s="8"/>
      <c r="AY1402" s="8"/>
      <c r="AZ1402" s="8"/>
      <c r="BA1402" s="8"/>
      <c r="BB1402" s="8"/>
      <c r="BC1402" s="8"/>
      <c r="BD1402" s="8"/>
      <c r="BE1402" s="8"/>
      <c r="BF1402" s="8"/>
      <c r="BG1402" s="8"/>
      <c r="BH1402" s="8"/>
      <c r="BI1402" s="8"/>
      <c r="BJ1402" s="8"/>
      <c r="BK1402" s="8"/>
      <c r="BL1402" s="8"/>
      <c r="BM1402" s="8"/>
      <c r="BN1402" s="8"/>
      <c r="BO1402" s="8"/>
      <c r="BP1402" s="8"/>
      <c r="BQ1402" s="8"/>
      <c r="BR1402" s="8"/>
      <c r="BS1402" s="8"/>
      <c r="BT1402" s="8"/>
      <c r="BU1402" s="8"/>
      <c r="BV1402" s="8"/>
      <c r="BW1402" s="8"/>
      <c r="BX1402" s="8"/>
    </row>
    <row r="1403" spans="5:76"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8"/>
      <c r="AD1403" s="8"/>
      <c r="AE1403" s="8"/>
      <c r="AF1403" s="8"/>
      <c r="AG1403" s="8"/>
      <c r="AH1403" s="8"/>
      <c r="AI1403" s="8"/>
      <c r="AJ1403" s="8"/>
      <c r="AK1403" s="8"/>
      <c r="AL1403" s="8"/>
      <c r="AM1403" s="8"/>
      <c r="AN1403" s="8"/>
      <c r="AO1403" s="8"/>
      <c r="AP1403" s="8"/>
      <c r="AQ1403" s="8"/>
      <c r="AR1403" s="8"/>
      <c r="AS1403" s="8"/>
      <c r="AT1403" s="8"/>
      <c r="AU1403" s="8"/>
      <c r="AV1403" s="8"/>
      <c r="AW1403" s="8"/>
      <c r="AX1403" s="8"/>
      <c r="AY1403" s="8"/>
      <c r="AZ1403" s="8"/>
      <c r="BA1403" s="8"/>
      <c r="BB1403" s="8"/>
      <c r="BC1403" s="8"/>
      <c r="BD1403" s="8"/>
      <c r="BE1403" s="8"/>
      <c r="BF1403" s="8"/>
      <c r="BG1403" s="8"/>
      <c r="BH1403" s="8"/>
      <c r="BI1403" s="8"/>
      <c r="BJ1403" s="8"/>
      <c r="BK1403" s="8"/>
      <c r="BL1403" s="8"/>
      <c r="BM1403" s="8"/>
      <c r="BN1403" s="8"/>
      <c r="BO1403" s="8"/>
      <c r="BP1403" s="8"/>
      <c r="BQ1403" s="8"/>
      <c r="BR1403" s="8"/>
      <c r="BS1403" s="8"/>
      <c r="BT1403" s="8"/>
      <c r="BU1403" s="8"/>
      <c r="BV1403" s="8"/>
      <c r="BW1403" s="8"/>
      <c r="BX1403" s="8"/>
    </row>
    <row r="1404" spans="5:76"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8"/>
      <c r="AD1404" s="8"/>
      <c r="AE1404" s="8"/>
      <c r="AF1404" s="8"/>
      <c r="AG1404" s="8"/>
      <c r="AH1404" s="8"/>
      <c r="AI1404" s="8"/>
      <c r="AJ1404" s="8"/>
      <c r="AK1404" s="8"/>
      <c r="AL1404" s="8"/>
      <c r="AM1404" s="8"/>
      <c r="AN1404" s="8"/>
      <c r="AO1404" s="8"/>
      <c r="AP1404" s="8"/>
      <c r="AQ1404" s="8"/>
      <c r="AR1404" s="8"/>
      <c r="AS1404" s="8"/>
      <c r="AT1404" s="8"/>
      <c r="AU1404" s="8"/>
      <c r="AV1404" s="8"/>
      <c r="AW1404" s="8"/>
      <c r="AX1404" s="8"/>
      <c r="AY1404" s="8"/>
      <c r="AZ1404" s="8"/>
      <c r="BA1404" s="8"/>
      <c r="BB1404" s="8"/>
      <c r="BC1404" s="8"/>
      <c r="BD1404" s="8"/>
      <c r="BE1404" s="8"/>
      <c r="BF1404" s="8"/>
      <c r="BG1404" s="8"/>
      <c r="BH1404" s="8"/>
      <c r="BI1404" s="8"/>
      <c r="BJ1404" s="8"/>
      <c r="BK1404" s="8"/>
      <c r="BL1404" s="8"/>
      <c r="BM1404" s="8"/>
      <c r="BN1404" s="8"/>
      <c r="BO1404" s="8"/>
      <c r="BP1404" s="8"/>
      <c r="BQ1404" s="8"/>
      <c r="BR1404" s="8"/>
      <c r="BS1404" s="8"/>
      <c r="BT1404" s="8"/>
      <c r="BU1404" s="8"/>
      <c r="BV1404" s="8"/>
      <c r="BW1404" s="8"/>
      <c r="BX1404" s="8"/>
    </row>
    <row r="1405" spans="5:76"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8"/>
      <c r="AD1405" s="8"/>
      <c r="AE1405" s="8"/>
      <c r="AF1405" s="8"/>
      <c r="AG1405" s="8"/>
      <c r="AH1405" s="8"/>
      <c r="AI1405" s="8"/>
      <c r="AJ1405" s="8"/>
      <c r="AK1405" s="8"/>
      <c r="AL1405" s="8"/>
      <c r="AM1405" s="8"/>
      <c r="AN1405" s="8"/>
      <c r="AO1405" s="8"/>
      <c r="AP1405" s="8"/>
      <c r="AQ1405" s="8"/>
      <c r="AR1405" s="8"/>
      <c r="AS1405" s="8"/>
      <c r="AT1405" s="8"/>
      <c r="AU1405" s="8"/>
      <c r="AV1405" s="8"/>
      <c r="AW1405" s="8"/>
      <c r="AX1405" s="8"/>
      <c r="AY1405" s="8"/>
      <c r="AZ1405" s="8"/>
      <c r="BA1405" s="8"/>
      <c r="BB1405" s="8"/>
      <c r="BC1405" s="8"/>
      <c r="BD1405" s="8"/>
      <c r="BE1405" s="8"/>
      <c r="BF1405" s="8"/>
      <c r="BG1405" s="8"/>
      <c r="BH1405" s="8"/>
      <c r="BI1405" s="8"/>
      <c r="BJ1405" s="8"/>
      <c r="BK1405" s="8"/>
      <c r="BL1405" s="8"/>
      <c r="BM1405" s="8"/>
      <c r="BN1405" s="8"/>
      <c r="BO1405" s="8"/>
      <c r="BP1405" s="8"/>
      <c r="BQ1405" s="8"/>
      <c r="BR1405" s="8"/>
      <c r="BS1405" s="8"/>
      <c r="BT1405" s="8"/>
      <c r="BU1405" s="8"/>
      <c r="BV1405" s="8"/>
      <c r="BW1405" s="8"/>
      <c r="BX1405" s="8"/>
    </row>
    <row r="1406" spans="5:76"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8"/>
      <c r="AD1406" s="8"/>
      <c r="AE1406" s="8"/>
      <c r="AF1406" s="8"/>
      <c r="AG1406" s="8"/>
      <c r="AH1406" s="8"/>
      <c r="AI1406" s="8"/>
      <c r="AJ1406" s="8"/>
      <c r="AK1406" s="8"/>
      <c r="AL1406" s="8"/>
      <c r="AM1406" s="8"/>
      <c r="AN1406" s="8"/>
      <c r="AO1406" s="8"/>
      <c r="AP1406" s="8"/>
      <c r="AQ1406" s="8"/>
      <c r="AR1406" s="8"/>
      <c r="AS1406" s="8"/>
      <c r="AT1406" s="8"/>
      <c r="AU1406" s="8"/>
      <c r="AV1406" s="8"/>
      <c r="AW1406" s="8"/>
      <c r="AX1406" s="8"/>
      <c r="AY1406" s="8"/>
      <c r="AZ1406" s="8"/>
      <c r="BA1406" s="8"/>
      <c r="BB1406" s="8"/>
      <c r="BC1406" s="8"/>
      <c r="BD1406" s="8"/>
      <c r="BE1406" s="8"/>
      <c r="BF1406" s="8"/>
      <c r="BG1406" s="8"/>
      <c r="BH1406" s="8"/>
      <c r="BI1406" s="8"/>
      <c r="BJ1406" s="8"/>
      <c r="BK1406" s="8"/>
      <c r="BL1406" s="8"/>
      <c r="BM1406" s="8"/>
      <c r="BN1406" s="8"/>
      <c r="BO1406" s="8"/>
      <c r="BP1406" s="8"/>
      <c r="BQ1406" s="8"/>
      <c r="BR1406" s="8"/>
      <c r="BS1406" s="8"/>
      <c r="BT1406" s="8"/>
      <c r="BU1406" s="8"/>
      <c r="BV1406" s="8"/>
      <c r="BW1406" s="8"/>
      <c r="BX1406" s="8"/>
    </row>
    <row r="1407" spans="5:76"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8"/>
      <c r="AD1407" s="8"/>
      <c r="AE1407" s="8"/>
      <c r="AF1407" s="8"/>
      <c r="AG1407" s="8"/>
      <c r="AH1407" s="8"/>
      <c r="AI1407" s="8"/>
      <c r="AJ1407" s="8"/>
      <c r="AK1407" s="8"/>
      <c r="AL1407" s="8"/>
      <c r="AM1407" s="8"/>
      <c r="AN1407" s="8"/>
      <c r="AO1407" s="8"/>
      <c r="AP1407" s="8"/>
      <c r="AQ1407" s="8"/>
      <c r="AR1407" s="8"/>
      <c r="AS1407" s="8"/>
      <c r="AT1407" s="8"/>
      <c r="AU1407" s="8"/>
      <c r="AV1407" s="8"/>
      <c r="AW1407" s="8"/>
      <c r="AX1407" s="8"/>
      <c r="AY1407" s="8"/>
      <c r="AZ1407" s="8"/>
      <c r="BA1407" s="8"/>
      <c r="BB1407" s="8"/>
      <c r="BC1407" s="8"/>
      <c r="BD1407" s="8"/>
      <c r="BE1407" s="8"/>
      <c r="BF1407" s="8"/>
      <c r="BG1407" s="8"/>
      <c r="BH1407" s="8"/>
      <c r="BI1407" s="8"/>
      <c r="BJ1407" s="8"/>
      <c r="BK1407" s="8"/>
      <c r="BL1407" s="8"/>
      <c r="BM1407" s="8"/>
      <c r="BN1407" s="8"/>
      <c r="BO1407" s="8"/>
      <c r="BP1407" s="8"/>
      <c r="BQ1407" s="8"/>
      <c r="BR1407" s="8"/>
      <c r="BS1407" s="8"/>
      <c r="BT1407" s="8"/>
      <c r="BU1407" s="8"/>
      <c r="BV1407" s="8"/>
      <c r="BW1407" s="8"/>
      <c r="BX1407" s="8"/>
    </row>
    <row r="1408" spans="5:76"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8"/>
      <c r="AD1408" s="8"/>
      <c r="AE1408" s="8"/>
      <c r="AF1408" s="8"/>
      <c r="AG1408" s="8"/>
      <c r="AH1408" s="8"/>
      <c r="AI1408" s="8"/>
      <c r="AJ1408" s="8"/>
      <c r="AK1408" s="8"/>
      <c r="AL1408" s="8"/>
      <c r="AM1408" s="8"/>
      <c r="AN1408" s="8"/>
      <c r="AO1408" s="8"/>
      <c r="AP1408" s="8"/>
      <c r="AQ1408" s="8"/>
      <c r="AR1408" s="8"/>
      <c r="AS1408" s="8"/>
      <c r="AT1408" s="8"/>
      <c r="AU1408" s="8"/>
      <c r="AV1408" s="8"/>
      <c r="AW1408" s="8"/>
      <c r="AX1408" s="8"/>
      <c r="AY1408" s="8"/>
      <c r="AZ1408" s="8"/>
      <c r="BA1408" s="8"/>
      <c r="BB1408" s="8"/>
      <c r="BC1408" s="8"/>
      <c r="BD1408" s="8"/>
      <c r="BE1408" s="8"/>
      <c r="BF1408" s="8"/>
      <c r="BG1408" s="8"/>
      <c r="BH1408" s="8"/>
      <c r="BI1408" s="8"/>
      <c r="BJ1408" s="8"/>
      <c r="BK1408" s="8"/>
      <c r="BL1408" s="8"/>
      <c r="BM1408" s="8"/>
      <c r="BN1408" s="8"/>
      <c r="BO1408" s="8"/>
      <c r="BP1408" s="8"/>
      <c r="BQ1408" s="8"/>
      <c r="BR1408" s="8"/>
      <c r="BS1408" s="8"/>
      <c r="BT1408" s="8"/>
      <c r="BU1408" s="8"/>
      <c r="BV1408" s="8"/>
      <c r="BW1408" s="8"/>
      <c r="BX1408" s="8"/>
    </row>
    <row r="1409" spans="5:76"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8"/>
      <c r="AD1409" s="8"/>
      <c r="AE1409" s="8"/>
      <c r="AF1409" s="8"/>
      <c r="AG1409" s="8"/>
      <c r="AH1409" s="8"/>
      <c r="AI1409" s="8"/>
      <c r="AJ1409" s="8"/>
      <c r="AK1409" s="8"/>
      <c r="AL1409" s="8"/>
      <c r="AM1409" s="8"/>
      <c r="AN1409" s="8"/>
      <c r="AO1409" s="8"/>
      <c r="AP1409" s="8"/>
      <c r="AQ1409" s="8"/>
      <c r="AR1409" s="8"/>
      <c r="AS1409" s="8"/>
      <c r="AT1409" s="8"/>
      <c r="AU1409" s="8"/>
      <c r="AV1409" s="8"/>
      <c r="AW1409" s="8"/>
      <c r="AX1409" s="8"/>
      <c r="AY1409" s="8"/>
      <c r="AZ1409" s="8"/>
      <c r="BA1409" s="8"/>
      <c r="BB1409" s="8"/>
      <c r="BC1409" s="8"/>
      <c r="BD1409" s="8"/>
      <c r="BE1409" s="8"/>
      <c r="BF1409" s="8"/>
      <c r="BG1409" s="8"/>
      <c r="BH1409" s="8"/>
      <c r="BI1409" s="8"/>
      <c r="BJ1409" s="8"/>
      <c r="BK1409" s="8"/>
      <c r="BL1409" s="8"/>
      <c r="BM1409" s="8"/>
      <c r="BN1409" s="8"/>
      <c r="BO1409" s="8"/>
      <c r="BP1409" s="8"/>
      <c r="BQ1409" s="8"/>
      <c r="BR1409" s="8"/>
      <c r="BS1409" s="8"/>
      <c r="BT1409" s="8"/>
      <c r="BU1409" s="8"/>
      <c r="BV1409" s="8"/>
      <c r="BW1409" s="8"/>
      <c r="BX1409" s="8"/>
    </row>
    <row r="1410" spans="5:76"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8"/>
      <c r="AD1410" s="8"/>
      <c r="AE1410" s="8"/>
      <c r="AF1410" s="8"/>
      <c r="AG1410" s="8"/>
      <c r="AH1410" s="8"/>
      <c r="AI1410" s="8"/>
      <c r="AJ1410" s="8"/>
      <c r="AK1410" s="8"/>
      <c r="AL1410" s="8"/>
      <c r="AM1410" s="8"/>
      <c r="AN1410" s="8"/>
      <c r="AO1410" s="8"/>
      <c r="AP1410" s="8"/>
      <c r="AQ1410" s="8"/>
      <c r="AR1410" s="8"/>
      <c r="AS1410" s="8"/>
      <c r="AT1410" s="8"/>
      <c r="AU1410" s="8"/>
      <c r="AV1410" s="8"/>
      <c r="AW1410" s="8"/>
      <c r="AX1410" s="8"/>
      <c r="AY1410" s="8"/>
      <c r="AZ1410" s="8"/>
      <c r="BA1410" s="8"/>
      <c r="BB1410" s="8"/>
      <c r="BC1410" s="8"/>
      <c r="BD1410" s="8"/>
      <c r="BE1410" s="8"/>
      <c r="BF1410" s="8"/>
      <c r="BG1410" s="8"/>
      <c r="BH1410" s="8"/>
      <c r="BI1410" s="8"/>
      <c r="BJ1410" s="8"/>
      <c r="BK1410" s="8"/>
      <c r="BL1410" s="8"/>
      <c r="BM1410" s="8"/>
      <c r="BN1410" s="8"/>
      <c r="BO1410" s="8"/>
      <c r="BP1410" s="8"/>
      <c r="BQ1410" s="8"/>
      <c r="BR1410" s="8"/>
      <c r="BS1410" s="8"/>
      <c r="BT1410" s="8"/>
      <c r="BU1410" s="8"/>
      <c r="BV1410" s="8"/>
      <c r="BW1410" s="8"/>
      <c r="BX1410" s="8"/>
    </row>
    <row r="1411" spans="5:76"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8"/>
      <c r="AD1411" s="8"/>
      <c r="AE1411" s="8"/>
      <c r="AF1411" s="8"/>
      <c r="AG1411" s="8"/>
      <c r="AH1411" s="8"/>
      <c r="AI1411" s="8"/>
      <c r="AJ1411" s="8"/>
      <c r="AK1411" s="8"/>
      <c r="AL1411" s="8"/>
      <c r="AM1411" s="8"/>
      <c r="AN1411" s="8"/>
      <c r="AO1411" s="8"/>
      <c r="AP1411" s="8"/>
      <c r="AQ1411" s="8"/>
      <c r="AR1411" s="8"/>
      <c r="AS1411" s="8"/>
      <c r="AT1411" s="8"/>
      <c r="AU1411" s="8"/>
      <c r="AV1411" s="8"/>
      <c r="AW1411" s="8"/>
      <c r="AX1411" s="8"/>
      <c r="AY1411" s="8"/>
      <c r="AZ1411" s="8"/>
      <c r="BA1411" s="8"/>
      <c r="BB1411" s="8"/>
      <c r="BC1411" s="8"/>
      <c r="BD1411" s="8"/>
      <c r="BE1411" s="8"/>
      <c r="BF1411" s="8"/>
      <c r="BG1411" s="8"/>
      <c r="BH1411" s="8"/>
      <c r="BI1411" s="8"/>
      <c r="BJ1411" s="8"/>
      <c r="BK1411" s="8"/>
      <c r="BL1411" s="8"/>
      <c r="BM1411" s="8"/>
      <c r="BN1411" s="8"/>
      <c r="BO1411" s="8"/>
      <c r="BP1411" s="8"/>
      <c r="BQ1411" s="8"/>
      <c r="BR1411" s="8"/>
      <c r="BS1411" s="8"/>
      <c r="BT1411" s="8"/>
      <c r="BU1411" s="8"/>
      <c r="BV1411" s="8"/>
      <c r="BW1411" s="8"/>
      <c r="BX1411" s="8"/>
    </row>
    <row r="1412" spans="5:76"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8"/>
      <c r="AD1412" s="8"/>
      <c r="AE1412" s="8"/>
      <c r="AF1412" s="8"/>
      <c r="AG1412" s="8"/>
      <c r="AH1412" s="8"/>
      <c r="AI1412" s="8"/>
      <c r="AJ1412" s="8"/>
      <c r="AK1412" s="8"/>
      <c r="AL1412" s="8"/>
      <c r="AM1412" s="8"/>
      <c r="AN1412" s="8"/>
      <c r="AO1412" s="8"/>
      <c r="AP1412" s="8"/>
      <c r="AQ1412" s="8"/>
      <c r="AR1412" s="8"/>
      <c r="AS1412" s="8"/>
      <c r="AT1412" s="8"/>
      <c r="AU1412" s="8"/>
      <c r="AV1412" s="8"/>
      <c r="AW1412" s="8"/>
      <c r="AX1412" s="8"/>
      <c r="AY1412" s="8"/>
      <c r="AZ1412" s="8"/>
      <c r="BA1412" s="8"/>
      <c r="BB1412" s="8"/>
      <c r="BC1412" s="8"/>
      <c r="BD1412" s="8"/>
      <c r="BE1412" s="8"/>
      <c r="BF1412" s="8"/>
      <c r="BG1412" s="8"/>
      <c r="BH1412" s="8"/>
      <c r="BI1412" s="8"/>
      <c r="BJ1412" s="8"/>
      <c r="BK1412" s="8"/>
      <c r="BL1412" s="8"/>
      <c r="BM1412" s="8"/>
      <c r="BN1412" s="8"/>
      <c r="BO1412" s="8"/>
      <c r="BP1412" s="8"/>
      <c r="BQ1412" s="8"/>
      <c r="BR1412" s="8"/>
      <c r="BS1412" s="8"/>
      <c r="BT1412" s="8"/>
      <c r="BU1412" s="8"/>
      <c r="BV1412" s="8"/>
      <c r="BW1412" s="8"/>
      <c r="BX1412" s="8"/>
    </row>
    <row r="1413" spans="5:76"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8"/>
      <c r="AD1413" s="8"/>
      <c r="AE1413" s="8"/>
      <c r="AF1413" s="8"/>
      <c r="AG1413" s="8"/>
      <c r="AH1413" s="8"/>
      <c r="AI1413" s="8"/>
      <c r="AJ1413" s="8"/>
      <c r="AK1413" s="8"/>
      <c r="AL1413" s="8"/>
      <c r="AM1413" s="8"/>
      <c r="AN1413" s="8"/>
      <c r="AO1413" s="8"/>
      <c r="AP1413" s="8"/>
      <c r="AQ1413" s="8"/>
      <c r="AR1413" s="8"/>
      <c r="AS1413" s="8"/>
      <c r="AT1413" s="8"/>
      <c r="AU1413" s="8"/>
      <c r="AV1413" s="8"/>
      <c r="AW1413" s="8"/>
      <c r="AX1413" s="8"/>
      <c r="AY1413" s="8"/>
      <c r="AZ1413" s="8"/>
      <c r="BA1413" s="8"/>
      <c r="BB1413" s="8"/>
      <c r="BC1413" s="8"/>
      <c r="BD1413" s="8"/>
      <c r="BE1413" s="8"/>
      <c r="BF1413" s="8"/>
      <c r="BG1413" s="8"/>
      <c r="BH1413" s="8"/>
      <c r="BI1413" s="8"/>
      <c r="BJ1413" s="8"/>
      <c r="BK1413" s="8"/>
      <c r="BL1413" s="8"/>
      <c r="BM1413" s="8"/>
      <c r="BN1413" s="8"/>
      <c r="BO1413" s="8"/>
      <c r="BP1413" s="8"/>
      <c r="BQ1413" s="8"/>
      <c r="BR1413" s="8"/>
      <c r="BS1413" s="8"/>
      <c r="BT1413" s="8"/>
      <c r="BU1413" s="8"/>
      <c r="BV1413" s="8"/>
      <c r="BW1413" s="8"/>
      <c r="BX1413" s="8"/>
    </row>
    <row r="1414" spans="5:76"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8"/>
      <c r="AD1414" s="8"/>
      <c r="AE1414" s="8"/>
      <c r="AF1414" s="8"/>
      <c r="AG1414" s="8"/>
      <c r="AH1414" s="8"/>
      <c r="AI1414" s="8"/>
      <c r="AJ1414" s="8"/>
      <c r="AK1414" s="8"/>
      <c r="AL1414" s="8"/>
      <c r="AM1414" s="8"/>
      <c r="AN1414" s="8"/>
      <c r="AO1414" s="8"/>
      <c r="AP1414" s="8"/>
      <c r="AQ1414" s="8"/>
      <c r="AR1414" s="8"/>
      <c r="AS1414" s="8"/>
      <c r="AT1414" s="8"/>
      <c r="AU1414" s="8"/>
      <c r="AV1414" s="8"/>
      <c r="AW1414" s="8"/>
      <c r="AX1414" s="8"/>
      <c r="AY1414" s="8"/>
      <c r="AZ1414" s="8"/>
      <c r="BA1414" s="8"/>
      <c r="BB1414" s="8"/>
      <c r="BC1414" s="8"/>
      <c r="BD1414" s="8"/>
      <c r="BE1414" s="8"/>
      <c r="BF1414" s="8"/>
      <c r="BG1414" s="8"/>
      <c r="BH1414" s="8"/>
      <c r="BI1414" s="8"/>
      <c r="BJ1414" s="8"/>
      <c r="BK1414" s="8"/>
      <c r="BL1414" s="8"/>
      <c r="BM1414" s="8"/>
      <c r="BN1414" s="8"/>
      <c r="BO1414" s="8"/>
      <c r="BP1414" s="8"/>
      <c r="BQ1414" s="8"/>
      <c r="BR1414" s="8"/>
      <c r="BS1414" s="8"/>
      <c r="BT1414" s="8"/>
      <c r="BU1414" s="8"/>
      <c r="BV1414" s="8"/>
      <c r="BW1414" s="8"/>
      <c r="BX1414" s="8"/>
    </row>
    <row r="1415" spans="5:76"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8"/>
      <c r="AD1415" s="8"/>
      <c r="AE1415" s="8"/>
      <c r="AF1415" s="8"/>
      <c r="AG1415" s="8"/>
      <c r="AH1415" s="8"/>
      <c r="AI1415" s="8"/>
      <c r="AJ1415" s="8"/>
      <c r="AK1415" s="8"/>
      <c r="AL1415" s="8"/>
      <c r="AM1415" s="8"/>
      <c r="AN1415" s="8"/>
      <c r="AO1415" s="8"/>
      <c r="AP1415" s="8"/>
      <c r="AQ1415" s="8"/>
      <c r="AR1415" s="8"/>
      <c r="AS1415" s="8"/>
      <c r="AT1415" s="8"/>
      <c r="AU1415" s="8"/>
      <c r="AV1415" s="8"/>
      <c r="AW1415" s="8"/>
      <c r="AX1415" s="8"/>
      <c r="AY1415" s="8"/>
      <c r="AZ1415" s="8"/>
      <c r="BA1415" s="8"/>
      <c r="BB1415" s="8"/>
      <c r="BC1415" s="8"/>
      <c r="BD1415" s="8"/>
      <c r="BE1415" s="8"/>
      <c r="BF1415" s="8"/>
      <c r="BG1415" s="8"/>
      <c r="BH1415" s="8"/>
      <c r="BI1415" s="8"/>
      <c r="BJ1415" s="8"/>
      <c r="BK1415" s="8"/>
      <c r="BL1415" s="8"/>
      <c r="BM1415" s="8"/>
      <c r="BN1415" s="8"/>
      <c r="BO1415" s="8"/>
      <c r="BP1415" s="8"/>
      <c r="BQ1415" s="8"/>
      <c r="BR1415" s="8"/>
      <c r="BS1415" s="8"/>
      <c r="BT1415" s="8"/>
      <c r="BU1415" s="8"/>
      <c r="BV1415" s="8"/>
      <c r="BW1415" s="8"/>
      <c r="BX1415" s="8"/>
    </row>
    <row r="1416" spans="5:76"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8"/>
      <c r="AD1416" s="8"/>
      <c r="AE1416" s="8"/>
      <c r="AF1416" s="8"/>
      <c r="AG1416" s="8"/>
      <c r="AH1416" s="8"/>
      <c r="AI1416" s="8"/>
      <c r="AJ1416" s="8"/>
      <c r="AK1416" s="8"/>
      <c r="AL1416" s="8"/>
      <c r="AM1416" s="8"/>
      <c r="AN1416" s="8"/>
      <c r="AO1416" s="8"/>
      <c r="AP1416" s="8"/>
      <c r="AQ1416" s="8"/>
      <c r="AR1416" s="8"/>
      <c r="AS1416" s="8"/>
      <c r="AT1416" s="8"/>
      <c r="AU1416" s="8"/>
      <c r="AV1416" s="8"/>
      <c r="AW1416" s="8"/>
      <c r="AX1416" s="8"/>
      <c r="AY1416" s="8"/>
      <c r="AZ1416" s="8"/>
      <c r="BA1416" s="8"/>
      <c r="BB1416" s="8"/>
      <c r="BC1416" s="8"/>
      <c r="BD1416" s="8"/>
      <c r="BE1416" s="8"/>
      <c r="BF1416" s="8"/>
      <c r="BG1416" s="8"/>
      <c r="BH1416" s="8"/>
      <c r="BI1416" s="8"/>
      <c r="BJ1416" s="8"/>
      <c r="BK1416" s="8"/>
      <c r="BL1416" s="8"/>
      <c r="BM1416" s="8"/>
      <c r="BN1416" s="8"/>
      <c r="BO1416" s="8"/>
      <c r="BP1416" s="8"/>
      <c r="BQ1416" s="8"/>
      <c r="BR1416" s="8"/>
      <c r="BS1416" s="8"/>
      <c r="BT1416" s="8"/>
      <c r="BU1416" s="8"/>
      <c r="BV1416" s="8"/>
      <c r="BW1416" s="8"/>
      <c r="BX1416" s="8"/>
    </row>
    <row r="1417" spans="5:76"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8"/>
      <c r="AD1417" s="8"/>
      <c r="AE1417" s="8"/>
      <c r="AF1417" s="8"/>
      <c r="AG1417" s="8"/>
      <c r="AH1417" s="8"/>
      <c r="AI1417" s="8"/>
      <c r="AJ1417" s="8"/>
      <c r="AK1417" s="8"/>
      <c r="AL1417" s="8"/>
      <c r="AM1417" s="8"/>
      <c r="AN1417" s="8"/>
      <c r="AO1417" s="8"/>
      <c r="AP1417" s="8"/>
      <c r="AQ1417" s="8"/>
      <c r="AR1417" s="8"/>
      <c r="AS1417" s="8"/>
      <c r="AT1417" s="8"/>
      <c r="AU1417" s="8"/>
      <c r="AV1417" s="8"/>
      <c r="AW1417" s="8"/>
      <c r="AX1417" s="8"/>
      <c r="AY1417" s="8"/>
      <c r="AZ1417" s="8"/>
      <c r="BA1417" s="8"/>
      <c r="BB1417" s="8"/>
      <c r="BC1417" s="8"/>
      <c r="BD1417" s="8"/>
      <c r="BE1417" s="8"/>
      <c r="BF1417" s="8"/>
      <c r="BG1417" s="8"/>
      <c r="BH1417" s="8"/>
      <c r="BI1417" s="8"/>
      <c r="BJ1417" s="8"/>
      <c r="BK1417" s="8"/>
      <c r="BL1417" s="8"/>
      <c r="BM1417" s="8"/>
      <c r="BN1417" s="8"/>
      <c r="BO1417" s="8"/>
      <c r="BP1417" s="8"/>
      <c r="BQ1417" s="8"/>
      <c r="BR1417" s="8"/>
      <c r="BS1417" s="8"/>
      <c r="BT1417" s="8"/>
      <c r="BU1417" s="8"/>
      <c r="BV1417" s="8"/>
      <c r="BW1417" s="8"/>
      <c r="BX1417" s="8"/>
    </row>
    <row r="1418" spans="5:76"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8"/>
      <c r="AD1418" s="8"/>
      <c r="AE1418" s="8"/>
      <c r="AF1418" s="8"/>
      <c r="AG1418" s="8"/>
      <c r="AH1418" s="8"/>
      <c r="AI1418" s="8"/>
      <c r="AJ1418" s="8"/>
      <c r="AK1418" s="8"/>
      <c r="AL1418" s="8"/>
      <c r="AM1418" s="8"/>
      <c r="AN1418" s="8"/>
      <c r="AO1418" s="8"/>
      <c r="AP1418" s="8"/>
      <c r="AQ1418" s="8"/>
      <c r="AR1418" s="8"/>
      <c r="AS1418" s="8"/>
      <c r="AT1418" s="8"/>
      <c r="AU1418" s="8"/>
      <c r="AV1418" s="8"/>
      <c r="AW1418" s="8"/>
      <c r="AX1418" s="8"/>
      <c r="AY1418" s="8"/>
      <c r="AZ1418" s="8"/>
      <c r="BA1418" s="8"/>
      <c r="BB1418" s="8"/>
      <c r="BC1418" s="8"/>
      <c r="BD1418" s="8"/>
      <c r="BE1418" s="8"/>
      <c r="BF1418" s="8"/>
      <c r="BG1418" s="8"/>
      <c r="BH1418" s="8"/>
      <c r="BI1418" s="8"/>
      <c r="BJ1418" s="8"/>
      <c r="BK1418" s="8"/>
      <c r="BL1418" s="8"/>
      <c r="BM1418" s="8"/>
      <c r="BN1418" s="8"/>
      <c r="BO1418" s="8"/>
      <c r="BP1418" s="8"/>
      <c r="BQ1418" s="8"/>
      <c r="BR1418" s="8"/>
      <c r="BS1418" s="8"/>
      <c r="BT1418" s="8"/>
      <c r="BU1418" s="8"/>
      <c r="BV1418" s="8"/>
      <c r="BW1418" s="8"/>
      <c r="BX1418" s="8"/>
    </row>
    <row r="1419" spans="5:76"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8"/>
      <c r="AD1419" s="8"/>
      <c r="AE1419" s="8"/>
      <c r="AF1419" s="8"/>
      <c r="AG1419" s="8"/>
      <c r="AH1419" s="8"/>
      <c r="AI1419" s="8"/>
      <c r="AJ1419" s="8"/>
      <c r="AK1419" s="8"/>
      <c r="AL1419" s="8"/>
      <c r="AM1419" s="8"/>
      <c r="AN1419" s="8"/>
      <c r="AO1419" s="8"/>
      <c r="AP1419" s="8"/>
      <c r="AQ1419" s="8"/>
      <c r="AR1419" s="8"/>
      <c r="AS1419" s="8"/>
      <c r="AT1419" s="8"/>
      <c r="AU1419" s="8"/>
      <c r="AV1419" s="8"/>
      <c r="AW1419" s="8"/>
      <c r="AX1419" s="8"/>
      <c r="AY1419" s="8"/>
      <c r="AZ1419" s="8"/>
      <c r="BA1419" s="8"/>
      <c r="BB1419" s="8"/>
      <c r="BC1419" s="8"/>
      <c r="BD1419" s="8"/>
      <c r="BE1419" s="8"/>
      <c r="BF1419" s="8"/>
      <c r="BG1419" s="8"/>
      <c r="BH1419" s="8"/>
      <c r="BI1419" s="8"/>
      <c r="BJ1419" s="8"/>
      <c r="BK1419" s="8"/>
      <c r="BL1419" s="8"/>
      <c r="BM1419" s="8"/>
      <c r="BN1419" s="8"/>
      <c r="BO1419" s="8"/>
      <c r="BP1419" s="8"/>
      <c r="BQ1419" s="8"/>
      <c r="BR1419" s="8"/>
      <c r="BS1419" s="8"/>
      <c r="BT1419" s="8"/>
      <c r="BU1419" s="8"/>
      <c r="BV1419" s="8"/>
      <c r="BW1419" s="8"/>
      <c r="BX1419" s="8"/>
    </row>
    <row r="1420" spans="5:76"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8"/>
      <c r="AD1420" s="8"/>
      <c r="AE1420" s="8"/>
      <c r="AF1420" s="8"/>
      <c r="AG1420" s="8"/>
      <c r="AH1420" s="8"/>
      <c r="AI1420" s="8"/>
      <c r="AJ1420" s="8"/>
      <c r="AK1420" s="8"/>
      <c r="AL1420" s="8"/>
      <c r="AM1420" s="8"/>
      <c r="AN1420" s="8"/>
      <c r="AO1420" s="8"/>
      <c r="AP1420" s="8"/>
      <c r="AQ1420" s="8"/>
      <c r="AR1420" s="8"/>
      <c r="AS1420" s="8"/>
      <c r="AT1420" s="8"/>
      <c r="AU1420" s="8"/>
      <c r="AV1420" s="8"/>
      <c r="AW1420" s="8"/>
      <c r="AX1420" s="8"/>
      <c r="AY1420" s="8"/>
      <c r="AZ1420" s="8"/>
      <c r="BA1420" s="8"/>
      <c r="BB1420" s="8"/>
      <c r="BC1420" s="8"/>
      <c r="BD1420" s="8"/>
      <c r="BE1420" s="8"/>
      <c r="BF1420" s="8"/>
      <c r="BG1420" s="8"/>
      <c r="BH1420" s="8"/>
      <c r="BI1420" s="8"/>
      <c r="BJ1420" s="8"/>
      <c r="BK1420" s="8"/>
      <c r="BL1420" s="8"/>
      <c r="BM1420" s="8"/>
      <c r="BN1420" s="8"/>
      <c r="BO1420" s="8"/>
      <c r="BP1420" s="8"/>
      <c r="BQ1420" s="8"/>
      <c r="BR1420" s="8"/>
      <c r="BS1420" s="8"/>
      <c r="BT1420" s="8"/>
      <c r="BU1420" s="8"/>
      <c r="BV1420" s="8"/>
      <c r="BW1420" s="8"/>
      <c r="BX1420" s="8"/>
    </row>
    <row r="1421" spans="5:76"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8"/>
      <c r="AD1421" s="8"/>
      <c r="AE1421" s="8"/>
      <c r="AF1421" s="8"/>
      <c r="AG1421" s="8"/>
      <c r="AH1421" s="8"/>
      <c r="AI1421" s="8"/>
      <c r="AJ1421" s="8"/>
      <c r="AK1421" s="8"/>
      <c r="AL1421" s="8"/>
      <c r="AM1421" s="8"/>
      <c r="AN1421" s="8"/>
      <c r="AO1421" s="8"/>
      <c r="AP1421" s="8"/>
      <c r="AQ1421" s="8"/>
      <c r="AR1421" s="8"/>
      <c r="AS1421" s="8"/>
      <c r="AT1421" s="8"/>
      <c r="AU1421" s="8"/>
      <c r="AV1421" s="8"/>
      <c r="AW1421" s="8"/>
      <c r="AX1421" s="8"/>
      <c r="AY1421" s="8"/>
      <c r="AZ1421" s="8"/>
      <c r="BA1421" s="8"/>
      <c r="BB1421" s="8"/>
      <c r="BC1421" s="8"/>
      <c r="BD1421" s="8"/>
      <c r="BE1421" s="8"/>
      <c r="BF1421" s="8"/>
      <c r="BG1421" s="8"/>
      <c r="BH1421" s="8"/>
      <c r="BI1421" s="8"/>
      <c r="BJ1421" s="8"/>
      <c r="BK1421" s="8"/>
      <c r="BL1421" s="8"/>
      <c r="BM1421" s="8"/>
      <c r="BN1421" s="8"/>
      <c r="BO1421" s="8"/>
      <c r="BP1421" s="8"/>
      <c r="BQ1421" s="8"/>
      <c r="BR1421" s="8"/>
      <c r="BS1421" s="8"/>
      <c r="BT1421" s="8"/>
      <c r="BU1421" s="8"/>
      <c r="BV1421" s="8"/>
      <c r="BW1421" s="8"/>
      <c r="BX1421" s="8"/>
    </row>
    <row r="1422" spans="5:76"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8"/>
      <c r="AD1422" s="8"/>
      <c r="AE1422" s="8"/>
      <c r="AF1422" s="8"/>
      <c r="AG1422" s="8"/>
      <c r="AH1422" s="8"/>
      <c r="AI1422" s="8"/>
      <c r="AJ1422" s="8"/>
      <c r="AK1422" s="8"/>
      <c r="AL1422" s="8"/>
      <c r="AM1422" s="8"/>
      <c r="AN1422" s="8"/>
      <c r="AO1422" s="8"/>
      <c r="AP1422" s="8"/>
      <c r="AQ1422" s="8"/>
      <c r="AR1422" s="8"/>
      <c r="AS1422" s="8"/>
      <c r="AT1422" s="8"/>
      <c r="AU1422" s="8"/>
      <c r="AV1422" s="8"/>
      <c r="AW1422" s="8"/>
      <c r="AX1422" s="8"/>
      <c r="AY1422" s="8"/>
      <c r="AZ1422" s="8"/>
      <c r="BA1422" s="8"/>
      <c r="BB1422" s="8"/>
      <c r="BC1422" s="8"/>
      <c r="BD1422" s="8"/>
      <c r="BE1422" s="8"/>
      <c r="BF1422" s="8"/>
      <c r="BG1422" s="8"/>
      <c r="BH1422" s="8"/>
      <c r="BI1422" s="8"/>
      <c r="BJ1422" s="8"/>
      <c r="BK1422" s="8"/>
      <c r="BL1422" s="8"/>
      <c r="BM1422" s="8"/>
      <c r="BN1422" s="8"/>
      <c r="BO1422" s="8"/>
      <c r="BP1422" s="8"/>
      <c r="BQ1422" s="8"/>
      <c r="BR1422" s="8"/>
      <c r="BS1422" s="8"/>
      <c r="BT1422" s="8"/>
      <c r="BU1422" s="8"/>
      <c r="BV1422" s="8"/>
      <c r="BW1422" s="8"/>
      <c r="BX1422" s="8"/>
    </row>
    <row r="1423" spans="5:76"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8"/>
      <c r="AD1423" s="8"/>
      <c r="AE1423" s="8"/>
      <c r="AF1423" s="8"/>
      <c r="AG1423" s="8"/>
      <c r="AH1423" s="8"/>
      <c r="AI1423" s="8"/>
      <c r="AJ1423" s="8"/>
      <c r="AK1423" s="8"/>
      <c r="AL1423" s="8"/>
      <c r="AM1423" s="8"/>
      <c r="AN1423" s="8"/>
      <c r="AO1423" s="8"/>
      <c r="AP1423" s="8"/>
      <c r="AQ1423" s="8"/>
      <c r="AR1423" s="8"/>
      <c r="AS1423" s="8"/>
      <c r="AT1423" s="8"/>
      <c r="AU1423" s="8"/>
      <c r="AV1423" s="8"/>
      <c r="AW1423" s="8"/>
      <c r="AX1423" s="8"/>
      <c r="AY1423" s="8"/>
      <c r="AZ1423" s="8"/>
      <c r="BA1423" s="8"/>
      <c r="BB1423" s="8"/>
      <c r="BC1423" s="8"/>
      <c r="BD1423" s="8"/>
      <c r="BE1423" s="8"/>
      <c r="BF1423" s="8"/>
      <c r="BG1423" s="8"/>
      <c r="BH1423" s="8"/>
      <c r="BI1423" s="8"/>
      <c r="BJ1423" s="8"/>
      <c r="BK1423" s="8"/>
      <c r="BL1423" s="8"/>
      <c r="BM1423" s="8"/>
      <c r="BN1423" s="8"/>
      <c r="BO1423" s="8"/>
      <c r="BP1423" s="8"/>
      <c r="BQ1423" s="8"/>
      <c r="BR1423" s="8"/>
      <c r="BS1423" s="8"/>
      <c r="BT1423" s="8"/>
      <c r="BU1423" s="8"/>
      <c r="BV1423" s="8"/>
      <c r="BW1423" s="8"/>
      <c r="BX1423" s="8"/>
    </row>
    <row r="1424" spans="5:76"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8"/>
      <c r="AD1424" s="8"/>
      <c r="AE1424" s="8"/>
      <c r="AF1424" s="8"/>
      <c r="AG1424" s="8"/>
      <c r="AH1424" s="8"/>
      <c r="AI1424" s="8"/>
      <c r="AJ1424" s="8"/>
      <c r="AK1424" s="8"/>
      <c r="AL1424" s="8"/>
      <c r="AM1424" s="8"/>
      <c r="AN1424" s="8"/>
      <c r="AO1424" s="8"/>
      <c r="AP1424" s="8"/>
      <c r="AQ1424" s="8"/>
      <c r="AR1424" s="8"/>
      <c r="AS1424" s="8"/>
      <c r="AT1424" s="8"/>
      <c r="AU1424" s="8"/>
      <c r="AV1424" s="8"/>
      <c r="AW1424" s="8"/>
      <c r="AX1424" s="8"/>
      <c r="AY1424" s="8"/>
      <c r="AZ1424" s="8"/>
      <c r="BA1424" s="8"/>
      <c r="BB1424" s="8"/>
      <c r="BC1424" s="8"/>
      <c r="BD1424" s="8"/>
      <c r="BE1424" s="8"/>
      <c r="BF1424" s="8"/>
      <c r="BG1424" s="8"/>
      <c r="BH1424" s="8"/>
      <c r="BI1424" s="8"/>
      <c r="BJ1424" s="8"/>
      <c r="BK1424" s="8"/>
      <c r="BL1424" s="8"/>
      <c r="BM1424" s="8"/>
      <c r="BN1424" s="8"/>
      <c r="BO1424" s="8"/>
      <c r="BP1424" s="8"/>
      <c r="BQ1424" s="8"/>
      <c r="BR1424" s="8"/>
      <c r="BS1424" s="8"/>
      <c r="BT1424" s="8"/>
      <c r="BU1424" s="8"/>
      <c r="BV1424" s="8"/>
      <c r="BW1424" s="8"/>
      <c r="BX1424" s="8"/>
    </row>
    <row r="1425" spans="5:76"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8"/>
      <c r="AD1425" s="8"/>
      <c r="AE1425" s="8"/>
      <c r="AF1425" s="8"/>
      <c r="AG1425" s="8"/>
      <c r="AH1425" s="8"/>
      <c r="AI1425" s="8"/>
      <c r="AJ1425" s="8"/>
      <c r="AK1425" s="8"/>
      <c r="AL1425" s="8"/>
      <c r="AM1425" s="8"/>
      <c r="AN1425" s="8"/>
      <c r="AO1425" s="8"/>
      <c r="AP1425" s="8"/>
      <c r="AQ1425" s="8"/>
      <c r="AR1425" s="8"/>
      <c r="AS1425" s="8"/>
      <c r="AT1425" s="8"/>
      <c r="AU1425" s="8"/>
      <c r="AV1425" s="8"/>
      <c r="AW1425" s="8"/>
      <c r="AX1425" s="8"/>
      <c r="AY1425" s="8"/>
      <c r="AZ1425" s="8"/>
      <c r="BA1425" s="8"/>
      <c r="BB1425" s="8"/>
      <c r="BC1425" s="8"/>
      <c r="BD1425" s="8"/>
      <c r="BE1425" s="8"/>
      <c r="BF1425" s="8"/>
      <c r="BG1425" s="8"/>
      <c r="BH1425" s="8"/>
      <c r="BI1425" s="8"/>
      <c r="BJ1425" s="8"/>
      <c r="BK1425" s="8"/>
      <c r="BL1425" s="8"/>
      <c r="BM1425" s="8"/>
      <c r="BN1425" s="8"/>
      <c r="BO1425" s="8"/>
      <c r="BP1425" s="8"/>
      <c r="BQ1425" s="8"/>
      <c r="BR1425" s="8"/>
      <c r="BS1425" s="8"/>
      <c r="BT1425" s="8"/>
      <c r="BU1425" s="8"/>
      <c r="BV1425" s="8"/>
      <c r="BW1425" s="8"/>
      <c r="BX1425" s="8"/>
    </row>
    <row r="1426" spans="5:76"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8"/>
      <c r="AD1426" s="8"/>
      <c r="AE1426" s="8"/>
      <c r="AF1426" s="8"/>
      <c r="AG1426" s="8"/>
      <c r="AH1426" s="8"/>
      <c r="AI1426" s="8"/>
      <c r="AJ1426" s="8"/>
      <c r="AK1426" s="8"/>
      <c r="AL1426" s="8"/>
      <c r="AM1426" s="8"/>
      <c r="AN1426" s="8"/>
      <c r="AO1426" s="8"/>
      <c r="AP1426" s="8"/>
      <c r="AQ1426" s="8"/>
      <c r="AR1426" s="8"/>
      <c r="AS1426" s="8"/>
      <c r="AT1426" s="8"/>
      <c r="AU1426" s="8"/>
      <c r="AV1426" s="8"/>
      <c r="AW1426" s="8"/>
      <c r="AX1426" s="8"/>
      <c r="AY1426" s="8"/>
      <c r="AZ1426" s="8"/>
      <c r="BA1426" s="8"/>
      <c r="BB1426" s="8"/>
      <c r="BC1426" s="8"/>
      <c r="BD1426" s="8"/>
      <c r="BE1426" s="8"/>
      <c r="BF1426" s="8"/>
      <c r="BG1426" s="8"/>
      <c r="BH1426" s="8"/>
      <c r="BI1426" s="8"/>
      <c r="BJ1426" s="8"/>
      <c r="BK1426" s="8"/>
      <c r="BL1426" s="8"/>
      <c r="BM1426" s="8"/>
      <c r="BN1426" s="8"/>
      <c r="BO1426" s="8"/>
      <c r="BP1426" s="8"/>
      <c r="BQ1426" s="8"/>
      <c r="BR1426" s="8"/>
      <c r="BS1426" s="8"/>
      <c r="BT1426" s="8"/>
      <c r="BU1426" s="8"/>
      <c r="BV1426" s="8"/>
      <c r="BW1426" s="8"/>
      <c r="BX1426" s="8"/>
    </row>
    <row r="1427" spans="5:76"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8"/>
      <c r="AD1427" s="8"/>
      <c r="AE1427" s="8"/>
      <c r="AF1427" s="8"/>
      <c r="AG1427" s="8"/>
      <c r="AH1427" s="8"/>
      <c r="AI1427" s="8"/>
      <c r="AJ1427" s="8"/>
      <c r="AK1427" s="8"/>
      <c r="AL1427" s="8"/>
      <c r="AM1427" s="8"/>
      <c r="AN1427" s="8"/>
      <c r="AO1427" s="8"/>
      <c r="AP1427" s="8"/>
      <c r="AQ1427" s="8"/>
      <c r="AR1427" s="8"/>
      <c r="AS1427" s="8"/>
      <c r="AT1427" s="8"/>
      <c r="AU1427" s="8"/>
      <c r="AV1427" s="8"/>
      <c r="AW1427" s="8"/>
      <c r="AX1427" s="8"/>
      <c r="AY1427" s="8"/>
      <c r="AZ1427" s="8"/>
      <c r="BA1427" s="8"/>
      <c r="BB1427" s="8"/>
      <c r="BC1427" s="8"/>
      <c r="BD1427" s="8"/>
      <c r="BE1427" s="8"/>
      <c r="BF1427" s="8"/>
      <c r="BG1427" s="8"/>
      <c r="BH1427" s="8"/>
      <c r="BI1427" s="8"/>
      <c r="BJ1427" s="8"/>
      <c r="BK1427" s="8"/>
      <c r="BL1427" s="8"/>
      <c r="BM1427" s="8"/>
      <c r="BN1427" s="8"/>
      <c r="BO1427" s="8"/>
      <c r="BP1427" s="8"/>
      <c r="BQ1427" s="8"/>
      <c r="BR1427" s="8"/>
      <c r="BS1427" s="8"/>
      <c r="BT1427" s="8"/>
      <c r="BU1427" s="8"/>
      <c r="BV1427" s="8"/>
      <c r="BW1427" s="8"/>
      <c r="BX1427" s="8"/>
    </row>
    <row r="1428" spans="5:76"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8"/>
      <c r="AD1428" s="8"/>
      <c r="AE1428" s="8"/>
      <c r="AF1428" s="8"/>
      <c r="AG1428" s="8"/>
      <c r="AH1428" s="8"/>
      <c r="AI1428" s="8"/>
      <c r="AJ1428" s="8"/>
      <c r="AK1428" s="8"/>
      <c r="AL1428" s="8"/>
      <c r="AM1428" s="8"/>
      <c r="AN1428" s="8"/>
      <c r="AO1428" s="8"/>
      <c r="AP1428" s="8"/>
      <c r="AQ1428" s="8"/>
      <c r="AR1428" s="8"/>
      <c r="AS1428" s="8"/>
      <c r="AT1428" s="8"/>
      <c r="AU1428" s="8"/>
      <c r="AV1428" s="8"/>
      <c r="AW1428" s="8"/>
      <c r="AX1428" s="8"/>
      <c r="AY1428" s="8"/>
      <c r="AZ1428" s="8"/>
      <c r="BA1428" s="8"/>
      <c r="BB1428" s="8"/>
      <c r="BC1428" s="8"/>
      <c r="BD1428" s="8"/>
      <c r="BE1428" s="8"/>
      <c r="BF1428" s="8"/>
      <c r="BG1428" s="8"/>
      <c r="BH1428" s="8"/>
      <c r="BI1428" s="8"/>
      <c r="BJ1428" s="8"/>
      <c r="BK1428" s="8"/>
      <c r="BL1428" s="8"/>
      <c r="BM1428" s="8"/>
      <c r="BN1428" s="8"/>
      <c r="BO1428" s="8"/>
      <c r="BP1428" s="8"/>
      <c r="BQ1428" s="8"/>
      <c r="BR1428" s="8"/>
      <c r="BS1428" s="8"/>
      <c r="BT1428" s="8"/>
      <c r="BU1428" s="8"/>
      <c r="BV1428" s="8"/>
      <c r="BW1428" s="8"/>
      <c r="BX1428" s="8"/>
    </row>
    <row r="1429" spans="5:76"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8"/>
      <c r="AD1429" s="8"/>
      <c r="AE1429" s="8"/>
      <c r="AF1429" s="8"/>
      <c r="AG1429" s="8"/>
      <c r="AH1429" s="8"/>
      <c r="AI1429" s="8"/>
      <c r="AJ1429" s="8"/>
      <c r="AK1429" s="8"/>
      <c r="AL1429" s="8"/>
      <c r="AM1429" s="8"/>
      <c r="AN1429" s="8"/>
      <c r="AO1429" s="8"/>
      <c r="AP1429" s="8"/>
      <c r="AQ1429" s="8"/>
      <c r="AR1429" s="8"/>
      <c r="AS1429" s="8"/>
      <c r="AT1429" s="8"/>
      <c r="AU1429" s="8"/>
      <c r="AV1429" s="8"/>
      <c r="AW1429" s="8"/>
      <c r="AX1429" s="8"/>
      <c r="AY1429" s="8"/>
      <c r="AZ1429" s="8"/>
      <c r="BA1429" s="8"/>
      <c r="BB1429" s="8"/>
      <c r="BC1429" s="8"/>
      <c r="BD1429" s="8"/>
      <c r="BE1429" s="8"/>
      <c r="BF1429" s="8"/>
      <c r="BG1429" s="8"/>
      <c r="BH1429" s="8"/>
      <c r="BI1429" s="8"/>
      <c r="BJ1429" s="8"/>
      <c r="BK1429" s="8"/>
      <c r="BL1429" s="8"/>
      <c r="BM1429" s="8"/>
      <c r="BN1429" s="8"/>
      <c r="BO1429" s="8"/>
      <c r="BP1429" s="8"/>
      <c r="BQ1429" s="8"/>
      <c r="BR1429" s="8"/>
      <c r="BS1429" s="8"/>
      <c r="BT1429" s="8"/>
      <c r="BU1429" s="8"/>
      <c r="BV1429" s="8"/>
      <c r="BW1429" s="8"/>
      <c r="BX1429" s="8"/>
    </row>
    <row r="1430" spans="5:76"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8"/>
      <c r="AD1430" s="8"/>
      <c r="AE1430" s="8"/>
      <c r="AF1430" s="8"/>
      <c r="AG1430" s="8"/>
      <c r="AH1430" s="8"/>
      <c r="AI1430" s="8"/>
      <c r="AJ1430" s="8"/>
      <c r="AK1430" s="8"/>
      <c r="AL1430" s="8"/>
      <c r="AM1430" s="8"/>
      <c r="AN1430" s="8"/>
      <c r="AO1430" s="8"/>
      <c r="AP1430" s="8"/>
      <c r="AQ1430" s="8"/>
      <c r="AR1430" s="8"/>
      <c r="AS1430" s="8"/>
      <c r="AT1430" s="8"/>
      <c r="AU1430" s="8"/>
      <c r="AV1430" s="8"/>
      <c r="AW1430" s="8"/>
      <c r="AX1430" s="8"/>
      <c r="AY1430" s="8"/>
      <c r="AZ1430" s="8"/>
      <c r="BA1430" s="8"/>
      <c r="BB1430" s="8"/>
      <c r="BC1430" s="8"/>
      <c r="BD1430" s="8"/>
      <c r="BE1430" s="8"/>
      <c r="BF1430" s="8"/>
      <c r="BG1430" s="8"/>
      <c r="BH1430" s="8"/>
      <c r="BI1430" s="8"/>
      <c r="BJ1430" s="8"/>
      <c r="BK1430" s="8"/>
      <c r="BL1430" s="8"/>
      <c r="BM1430" s="8"/>
      <c r="BN1430" s="8"/>
      <c r="BO1430" s="8"/>
      <c r="BP1430" s="8"/>
      <c r="BQ1430" s="8"/>
      <c r="BR1430" s="8"/>
      <c r="BS1430" s="8"/>
      <c r="BT1430" s="8"/>
      <c r="BU1430" s="8"/>
      <c r="BV1430" s="8"/>
      <c r="BW1430" s="8"/>
      <c r="BX1430" s="8"/>
    </row>
    <row r="1431" spans="5:76"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8"/>
      <c r="AD1431" s="8"/>
      <c r="AE1431" s="8"/>
      <c r="AF1431" s="8"/>
      <c r="AG1431" s="8"/>
      <c r="AH1431" s="8"/>
      <c r="AI1431" s="8"/>
      <c r="AJ1431" s="8"/>
      <c r="AK1431" s="8"/>
      <c r="AL1431" s="8"/>
      <c r="AM1431" s="8"/>
      <c r="AN1431" s="8"/>
      <c r="AO1431" s="8"/>
      <c r="AP1431" s="8"/>
      <c r="AQ1431" s="8"/>
      <c r="AR1431" s="8"/>
      <c r="AS1431" s="8"/>
      <c r="AT1431" s="8"/>
      <c r="AU1431" s="8"/>
      <c r="AV1431" s="8"/>
      <c r="AW1431" s="8"/>
      <c r="AX1431" s="8"/>
      <c r="AY1431" s="8"/>
      <c r="AZ1431" s="8"/>
      <c r="BA1431" s="8"/>
      <c r="BB1431" s="8"/>
      <c r="BC1431" s="8"/>
      <c r="BD1431" s="8"/>
      <c r="BE1431" s="8"/>
      <c r="BF1431" s="8"/>
      <c r="BG1431" s="8"/>
      <c r="BH1431" s="8"/>
      <c r="BI1431" s="8"/>
      <c r="BJ1431" s="8"/>
      <c r="BK1431" s="8"/>
      <c r="BL1431" s="8"/>
      <c r="BM1431" s="8"/>
      <c r="BN1431" s="8"/>
      <c r="BO1431" s="8"/>
      <c r="BP1431" s="8"/>
      <c r="BQ1431" s="8"/>
      <c r="BR1431" s="8"/>
      <c r="BS1431" s="8"/>
      <c r="BT1431" s="8"/>
      <c r="BU1431" s="8"/>
      <c r="BV1431" s="8"/>
      <c r="BW1431" s="8"/>
      <c r="BX1431" s="8"/>
    </row>
    <row r="1432" spans="5:76"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8"/>
      <c r="AD1432" s="8"/>
      <c r="AE1432" s="8"/>
      <c r="AF1432" s="8"/>
      <c r="AG1432" s="8"/>
      <c r="AH1432" s="8"/>
      <c r="AI1432" s="8"/>
      <c r="AJ1432" s="8"/>
      <c r="AK1432" s="8"/>
      <c r="AL1432" s="8"/>
      <c r="AM1432" s="8"/>
      <c r="AN1432" s="8"/>
      <c r="AO1432" s="8"/>
      <c r="AP1432" s="8"/>
      <c r="AQ1432" s="8"/>
      <c r="AR1432" s="8"/>
      <c r="AS1432" s="8"/>
      <c r="AT1432" s="8"/>
      <c r="AU1432" s="8"/>
      <c r="AV1432" s="8"/>
      <c r="AW1432" s="8"/>
      <c r="AX1432" s="8"/>
      <c r="AY1432" s="8"/>
      <c r="AZ1432" s="8"/>
      <c r="BA1432" s="8"/>
      <c r="BB1432" s="8"/>
      <c r="BC1432" s="8"/>
      <c r="BD1432" s="8"/>
      <c r="BE1432" s="8"/>
      <c r="BF1432" s="8"/>
      <c r="BG1432" s="8"/>
      <c r="BH1432" s="8"/>
      <c r="BI1432" s="8"/>
      <c r="BJ1432" s="8"/>
      <c r="BK1432" s="8"/>
      <c r="BL1432" s="8"/>
      <c r="BM1432" s="8"/>
      <c r="BN1432" s="8"/>
      <c r="BO1432" s="8"/>
      <c r="BP1432" s="8"/>
      <c r="BQ1432" s="8"/>
      <c r="BR1432" s="8"/>
      <c r="BS1432" s="8"/>
      <c r="BT1432" s="8"/>
      <c r="BU1432" s="8"/>
      <c r="BV1432" s="8"/>
      <c r="BW1432" s="8"/>
      <c r="BX1432" s="8"/>
    </row>
    <row r="1433" spans="5:76"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8"/>
      <c r="AD1433" s="8"/>
      <c r="AE1433" s="8"/>
      <c r="AF1433" s="8"/>
      <c r="AG1433" s="8"/>
      <c r="AH1433" s="8"/>
      <c r="AI1433" s="8"/>
      <c r="AJ1433" s="8"/>
      <c r="AK1433" s="8"/>
      <c r="AL1433" s="8"/>
      <c r="AM1433" s="8"/>
      <c r="AN1433" s="8"/>
      <c r="AO1433" s="8"/>
      <c r="AP1433" s="8"/>
      <c r="AQ1433" s="8"/>
      <c r="AR1433" s="8"/>
      <c r="AS1433" s="8"/>
      <c r="AT1433" s="8"/>
      <c r="AU1433" s="8"/>
      <c r="AV1433" s="8"/>
      <c r="AW1433" s="8"/>
      <c r="AX1433" s="8"/>
      <c r="AY1433" s="8"/>
      <c r="AZ1433" s="8"/>
      <c r="BA1433" s="8"/>
      <c r="BB1433" s="8"/>
      <c r="BC1433" s="8"/>
      <c r="BD1433" s="8"/>
      <c r="BE1433" s="8"/>
      <c r="BF1433" s="8"/>
      <c r="BG1433" s="8"/>
      <c r="BH1433" s="8"/>
      <c r="BI1433" s="8"/>
      <c r="BJ1433" s="8"/>
      <c r="BK1433" s="8"/>
      <c r="BL1433" s="8"/>
      <c r="BM1433" s="8"/>
      <c r="BN1433" s="8"/>
      <c r="BO1433" s="8"/>
      <c r="BP1433" s="8"/>
      <c r="BQ1433" s="8"/>
      <c r="BR1433" s="8"/>
      <c r="BS1433" s="8"/>
      <c r="BT1433" s="8"/>
      <c r="BU1433" s="8"/>
      <c r="BV1433" s="8"/>
      <c r="BW1433" s="8"/>
      <c r="BX1433" s="8"/>
    </row>
    <row r="1434" spans="5:76"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8"/>
      <c r="AD1434" s="8"/>
      <c r="AE1434" s="8"/>
      <c r="AF1434" s="8"/>
      <c r="AG1434" s="8"/>
      <c r="AH1434" s="8"/>
      <c r="AI1434" s="8"/>
      <c r="AJ1434" s="8"/>
      <c r="AK1434" s="8"/>
      <c r="AL1434" s="8"/>
      <c r="AM1434" s="8"/>
      <c r="AN1434" s="8"/>
      <c r="AO1434" s="8"/>
      <c r="AP1434" s="8"/>
      <c r="AQ1434" s="8"/>
      <c r="AR1434" s="8"/>
      <c r="AS1434" s="8"/>
      <c r="AT1434" s="8"/>
      <c r="AU1434" s="8"/>
      <c r="AV1434" s="8"/>
      <c r="AW1434" s="8"/>
      <c r="AX1434" s="8"/>
      <c r="AY1434" s="8"/>
      <c r="AZ1434" s="8"/>
      <c r="BA1434" s="8"/>
      <c r="BB1434" s="8"/>
      <c r="BC1434" s="8"/>
      <c r="BD1434" s="8"/>
      <c r="BE1434" s="8"/>
      <c r="BF1434" s="8"/>
      <c r="BG1434" s="8"/>
      <c r="BH1434" s="8"/>
      <c r="BI1434" s="8"/>
      <c r="BJ1434" s="8"/>
      <c r="BK1434" s="8"/>
      <c r="BL1434" s="8"/>
      <c r="BM1434" s="8"/>
      <c r="BN1434" s="8"/>
      <c r="BO1434" s="8"/>
      <c r="BP1434" s="8"/>
      <c r="BQ1434" s="8"/>
      <c r="BR1434" s="8"/>
      <c r="BS1434" s="8"/>
      <c r="BT1434" s="8"/>
      <c r="BU1434" s="8"/>
      <c r="BV1434" s="8"/>
      <c r="BW1434" s="8"/>
      <c r="BX1434" s="8"/>
    </row>
    <row r="1435" spans="5:76"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8"/>
      <c r="AD1435" s="8"/>
      <c r="AE1435" s="8"/>
      <c r="AF1435" s="8"/>
      <c r="AG1435" s="8"/>
      <c r="AH1435" s="8"/>
      <c r="AI1435" s="8"/>
      <c r="AJ1435" s="8"/>
      <c r="AK1435" s="8"/>
      <c r="AL1435" s="8"/>
      <c r="AM1435" s="8"/>
      <c r="AN1435" s="8"/>
      <c r="AO1435" s="8"/>
      <c r="AP1435" s="8"/>
      <c r="AQ1435" s="8"/>
      <c r="AR1435" s="8"/>
      <c r="AS1435" s="8"/>
      <c r="AT1435" s="8"/>
      <c r="AU1435" s="8"/>
      <c r="AV1435" s="8"/>
      <c r="AW1435" s="8"/>
      <c r="AX1435" s="8"/>
      <c r="AY1435" s="8"/>
      <c r="AZ1435" s="8"/>
      <c r="BA1435" s="8"/>
      <c r="BB1435" s="8"/>
      <c r="BC1435" s="8"/>
      <c r="BD1435" s="8"/>
      <c r="BE1435" s="8"/>
      <c r="BF1435" s="8"/>
      <c r="BG1435" s="8"/>
      <c r="BH1435" s="8"/>
      <c r="BI1435" s="8"/>
      <c r="BJ1435" s="8"/>
      <c r="BK1435" s="8"/>
      <c r="BL1435" s="8"/>
      <c r="BM1435" s="8"/>
      <c r="BN1435" s="8"/>
      <c r="BO1435" s="8"/>
      <c r="BP1435" s="8"/>
      <c r="BQ1435" s="8"/>
      <c r="BR1435" s="8"/>
      <c r="BS1435" s="8"/>
      <c r="BT1435" s="8"/>
      <c r="BU1435" s="8"/>
      <c r="BV1435" s="8"/>
      <c r="BW1435" s="8"/>
      <c r="BX1435" s="8"/>
    </row>
    <row r="1436" spans="5:76"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8"/>
      <c r="AD1436" s="8"/>
      <c r="AE1436" s="8"/>
      <c r="AF1436" s="8"/>
      <c r="AG1436" s="8"/>
      <c r="AH1436" s="8"/>
      <c r="AI1436" s="8"/>
      <c r="AJ1436" s="8"/>
      <c r="AK1436" s="8"/>
      <c r="AL1436" s="8"/>
      <c r="AM1436" s="8"/>
      <c r="AN1436" s="8"/>
      <c r="AO1436" s="8"/>
      <c r="AP1436" s="8"/>
      <c r="AQ1436" s="8"/>
      <c r="AR1436" s="8"/>
      <c r="AS1436" s="8"/>
      <c r="AT1436" s="8"/>
      <c r="AU1436" s="8"/>
      <c r="AV1436" s="8"/>
      <c r="AW1436" s="8"/>
      <c r="AX1436" s="8"/>
      <c r="AY1436" s="8"/>
      <c r="AZ1436" s="8"/>
      <c r="BA1436" s="8"/>
      <c r="BB1436" s="8"/>
      <c r="BC1436" s="8"/>
      <c r="BD1436" s="8"/>
      <c r="BE1436" s="8"/>
      <c r="BF1436" s="8"/>
      <c r="BG1436" s="8"/>
      <c r="BH1436" s="8"/>
      <c r="BI1436" s="8"/>
      <c r="BJ1436" s="8"/>
      <c r="BK1436" s="8"/>
      <c r="BL1436" s="8"/>
      <c r="BM1436" s="8"/>
      <c r="BN1436" s="8"/>
      <c r="BO1436" s="8"/>
      <c r="BP1436" s="8"/>
      <c r="BQ1436" s="8"/>
      <c r="BR1436" s="8"/>
      <c r="BS1436" s="8"/>
      <c r="BT1436" s="8"/>
      <c r="BU1436" s="8"/>
      <c r="BV1436" s="8"/>
      <c r="BW1436" s="8"/>
      <c r="BX1436" s="8"/>
    </row>
    <row r="1437" spans="5:76"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8"/>
      <c r="AD1437" s="8"/>
      <c r="AE1437" s="8"/>
      <c r="AF1437" s="8"/>
      <c r="AG1437" s="8"/>
      <c r="AH1437" s="8"/>
      <c r="AI1437" s="8"/>
      <c r="AJ1437" s="8"/>
      <c r="AK1437" s="8"/>
      <c r="AL1437" s="8"/>
      <c r="AM1437" s="8"/>
      <c r="AN1437" s="8"/>
      <c r="AO1437" s="8"/>
      <c r="AP1437" s="8"/>
      <c r="AQ1437" s="8"/>
      <c r="AR1437" s="8"/>
      <c r="AS1437" s="8"/>
      <c r="AT1437" s="8"/>
      <c r="AU1437" s="8"/>
      <c r="AV1437" s="8"/>
      <c r="AW1437" s="8"/>
      <c r="AX1437" s="8"/>
      <c r="AY1437" s="8"/>
      <c r="AZ1437" s="8"/>
      <c r="BA1437" s="8"/>
      <c r="BB1437" s="8"/>
      <c r="BC1437" s="8"/>
      <c r="BD1437" s="8"/>
      <c r="BE1437" s="8"/>
      <c r="BF1437" s="8"/>
      <c r="BG1437" s="8"/>
      <c r="BH1437" s="8"/>
      <c r="BI1437" s="8"/>
      <c r="BJ1437" s="8"/>
      <c r="BK1437" s="8"/>
      <c r="BL1437" s="8"/>
      <c r="BM1437" s="8"/>
      <c r="BN1437" s="8"/>
      <c r="BO1437" s="8"/>
      <c r="BP1437" s="8"/>
      <c r="BQ1437" s="8"/>
      <c r="BR1437" s="8"/>
      <c r="BS1437" s="8"/>
      <c r="BT1437" s="8"/>
      <c r="BU1437" s="8"/>
      <c r="BV1437" s="8"/>
      <c r="BW1437" s="8"/>
      <c r="BX1437" s="8"/>
    </row>
    <row r="1438" spans="5:76"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8"/>
      <c r="AD1438" s="8"/>
      <c r="AE1438" s="8"/>
      <c r="AF1438" s="8"/>
      <c r="AG1438" s="8"/>
      <c r="AH1438" s="8"/>
      <c r="AI1438" s="8"/>
      <c r="AJ1438" s="8"/>
      <c r="AK1438" s="8"/>
      <c r="AL1438" s="8"/>
      <c r="AM1438" s="8"/>
      <c r="AN1438" s="8"/>
      <c r="AO1438" s="8"/>
      <c r="AP1438" s="8"/>
      <c r="AQ1438" s="8"/>
      <c r="AR1438" s="8"/>
      <c r="AS1438" s="8"/>
      <c r="AT1438" s="8"/>
      <c r="AU1438" s="8"/>
      <c r="AV1438" s="8"/>
      <c r="AW1438" s="8"/>
      <c r="AX1438" s="8"/>
      <c r="AY1438" s="8"/>
      <c r="AZ1438" s="8"/>
      <c r="BA1438" s="8"/>
      <c r="BB1438" s="8"/>
      <c r="BC1438" s="8"/>
      <c r="BD1438" s="8"/>
      <c r="BE1438" s="8"/>
      <c r="BF1438" s="8"/>
      <c r="BG1438" s="8"/>
      <c r="BH1438" s="8"/>
      <c r="BI1438" s="8"/>
      <c r="BJ1438" s="8"/>
      <c r="BK1438" s="8"/>
      <c r="BL1438" s="8"/>
      <c r="BM1438" s="8"/>
      <c r="BN1438" s="8"/>
      <c r="BO1438" s="8"/>
      <c r="BP1438" s="8"/>
      <c r="BQ1438" s="8"/>
      <c r="BR1438" s="8"/>
      <c r="BS1438" s="8"/>
      <c r="BT1438" s="8"/>
      <c r="BU1438" s="8"/>
      <c r="BV1438" s="8"/>
      <c r="BW1438" s="8"/>
      <c r="BX1438" s="8"/>
    </row>
    <row r="1439" spans="5:76"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8"/>
      <c r="AD1439" s="8"/>
      <c r="AE1439" s="8"/>
      <c r="AF1439" s="8"/>
      <c r="AG1439" s="8"/>
      <c r="AH1439" s="8"/>
      <c r="AI1439" s="8"/>
      <c r="AJ1439" s="8"/>
      <c r="AK1439" s="8"/>
      <c r="AL1439" s="8"/>
      <c r="AM1439" s="8"/>
      <c r="AN1439" s="8"/>
      <c r="AO1439" s="8"/>
      <c r="AP1439" s="8"/>
      <c r="AQ1439" s="8"/>
      <c r="AR1439" s="8"/>
      <c r="AS1439" s="8"/>
      <c r="AT1439" s="8"/>
      <c r="AU1439" s="8"/>
      <c r="AV1439" s="8"/>
      <c r="AW1439" s="8"/>
      <c r="AX1439" s="8"/>
      <c r="AY1439" s="8"/>
      <c r="AZ1439" s="8"/>
      <c r="BA1439" s="8"/>
      <c r="BB1439" s="8"/>
      <c r="BC1439" s="8"/>
      <c r="BD1439" s="8"/>
      <c r="BE1439" s="8"/>
      <c r="BF1439" s="8"/>
      <c r="BG1439" s="8"/>
      <c r="BH1439" s="8"/>
      <c r="BI1439" s="8"/>
      <c r="BJ1439" s="8"/>
      <c r="BK1439" s="8"/>
      <c r="BL1439" s="8"/>
      <c r="BM1439" s="8"/>
      <c r="BN1439" s="8"/>
      <c r="BO1439" s="8"/>
      <c r="BP1439" s="8"/>
      <c r="BQ1439" s="8"/>
      <c r="BR1439" s="8"/>
      <c r="BS1439" s="8"/>
      <c r="BT1439" s="8"/>
      <c r="BU1439" s="8"/>
      <c r="BV1439" s="8"/>
      <c r="BW1439" s="8"/>
      <c r="BX1439" s="8"/>
    </row>
    <row r="1440" spans="5:76"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8"/>
      <c r="AD1440" s="8"/>
      <c r="AE1440" s="8"/>
      <c r="AF1440" s="8"/>
      <c r="AG1440" s="8"/>
      <c r="AH1440" s="8"/>
      <c r="AI1440" s="8"/>
      <c r="AJ1440" s="8"/>
      <c r="AK1440" s="8"/>
      <c r="AL1440" s="8"/>
      <c r="AM1440" s="8"/>
      <c r="AN1440" s="8"/>
      <c r="AO1440" s="8"/>
      <c r="AP1440" s="8"/>
      <c r="AQ1440" s="8"/>
      <c r="AR1440" s="8"/>
      <c r="AS1440" s="8"/>
      <c r="AT1440" s="8"/>
      <c r="AU1440" s="8"/>
      <c r="AV1440" s="8"/>
      <c r="AW1440" s="8"/>
      <c r="AX1440" s="8"/>
      <c r="AY1440" s="8"/>
      <c r="AZ1440" s="8"/>
      <c r="BA1440" s="8"/>
      <c r="BB1440" s="8"/>
      <c r="BC1440" s="8"/>
      <c r="BD1440" s="8"/>
      <c r="BE1440" s="8"/>
      <c r="BF1440" s="8"/>
      <c r="BG1440" s="8"/>
      <c r="BH1440" s="8"/>
      <c r="BI1440" s="8"/>
      <c r="BJ1440" s="8"/>
      <c r="BK1440" s="8"/>
      <c r="BL1440" s="8"/>
      <c r="BM1440" s="8"/>
      <c r="BN1440" s="8"/>
      <c r="BO1440" s="8"/>
      <c r="BP1440" s="8"/>
      <c r="BQ1440" s="8"/>
      <c r="BR1440" s="8"/>
      <c r="BS1440" s="8"/>
      <c r="BT1440" s="8"/>
      <c r="BU1440" s="8"/>
      <c r="BV1440" s="8"/>
      <c r="BW1440" s="8"/>
      <c r="BX1440" s="8"/>
    </row>
    <row r="1441" spans="5:76"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8"/>
      <c r="AD1441" s="8"/>
      <c r="AE1441" s="8"/>
      <c r="AF1441" s="8"/>
      <c r="AG1441" s="8"/>
      <c r="AH1441" s="8"/>
      <c r="AI1441" s="8"/>
      <c r="AJ1441" s="8"/>
      <c r="AK1441" s="8"/>
      <c r="AL1441" s="8"/>
      <c r="AM1441" s="8"/>
      <c r="AN1441" s="8"/>
      <c r="AO1441" s="8"/>
      <c r="AP1441" s="8"/>
      <c r="AQ1441" s="8"/>
      <c r="AR1441" s="8"/>
      <c r="AS1441" s="8"/>
      <c r="AT1441" s="8"/>
      <c r="AU1441" s="8"/>
      <c r="AV1441" s="8"/>
      <c r="AW1441" s="8"/>
      <c r="AX1441" s="8"/>
      <c r="AY1441" s="8"/>
      <c r="AZ1441" s="8"/>
      <c r="BA1441" s="8"/>
      <c r="BB1441" s="8"/>
      <c r="BC1441" s="8"/>
      <c r="BD1441" s="8"/>
      <c r="BE1441" s="8"/>
      <c r="BF1441" s="8"/>
      <c r="BG1441" s="8"/>
      <c r="BH1441" s="8"/>
      <c r="BI1441" s="8"/>
      <c r="BJ1441" s="8"/>
      <c r="BK1441" s="8"/>
      <c r="BL1441" s="8"/>
      <c r="BM1441" s="8"/>
      <c r="BN1441" s="8"/>
      <c r="BO1441" s="8"/>
      <c r="BP1441" s="8"/>
      <c r="BQ1441" s="8"/>
      <c r="BR1441" s="8"/>
      <c r="BS1441" s="8"/>
      <c r="BT1441" s="8"/>
      <c r="BU1441" s="8"/>
      <c r="BV1441" s="8"/>
      <c r="BW1441" s="8"/>
      <c r="BX1441" s="8"/>
    </row>
    <row r="1442" spans="5:76"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8"/>
      <c r="AD1442" s="8"/>
      <c r="AE1442" s="8"/>
      <c r="AF1442" s="8"/>
      <c r="AG1442" s="8"/>
      <c r="AH1442" s="8"/>
      <c r="AI1442" s="8"/>
      <c r="AJ1442" s="8"/>
      <c r="AK1442" s="8"/>
      <c r="AL1442" s="8"/>
      <c r="AM1442" s="8"/>
      <c r="AN1442" s="8"/>
      <c r="AO1442" s="8"/>
      <c r="AP1442" s="8"/>
      <c r="AQ1442" s="8"/>
      <c r="AR1442" s="8"/>
      <c r="AS1442" s="8"/>
      <c r="AT1442" s="8"/>
      <c r="AU1442" s="8"/>
      <c r="AV1442" s="8"/>
      <c r="AW1442" s="8"/>
      <c r="AX1442" s="8"/>
      <c r="AY1442" s="8"/>
      <c r="AZ1442" s="8"/>
      <c r="BA1442" s="8"/>
      <c r="BB1442" s="8"/>
      <c r="BC1442" s="8"/>
      <c r="BD1442" s="8"/>
      <c r="BE1442" s="8"/>
      <c r="BF1442" s="8"/>
      <c r="BG1442" s="8"/>
      <c r="BH1442" s="8"/>
      <c r="BI1442" s="8"/>
      <c r="BJ1442" s="8"/>
      <c r="BK1442" s="8"/>
      <c r="BL1442" s="8"/>
      <c r="BM1442" s="8"/>
      <c r="BN1442" s="8"/>
      <c r="BO1442" s="8"/>
      <c r="BP1442" s="8"/>
      <c r="BQ1442" s="8"/>
      <c r="BR1442" s="8"/>
      <c r="BS1442" s="8"/>
      <c r="BT1442" s="8"/>
      <c r="BU1442" s="8"/>
      <c r="BV1442" s="8"/>
      <c r="BW1442" s="8"/>
      <c r="BX1442" s="8"/>
    </row>
    <row r="1443" spans="5:76"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8"/>
      <c r="AD1443" s="8"/>
      <c r="AE1443" s="8"/>
      <c r="AF1443" s="8"/>
      <c r="AG1443" s="8"/>
      <c r="AH1443" s="8"/>
      <c r="AI1443" s="8"/>
      <c r="AJ1443" s="8"/>
      <c r="AK1443" s="8"/>
      <c r="AL1443" s="8"/>
      <c r="AM1443" s="8"/>
      <c r="AN1443" s="8"/>
      <c r="AO1443" s="8"/>
      <c r="AP1443" s="8"/>
      <c r="AQ1443" s="8"/>
      <c r="AR1443" s="8"/>
      <c r="AS1443" s="8"/>
      <c r="AT1443" s="8"/>
      <c r="AU1443" s="8"/>
      <c r="AV1443" s="8"/>
      <c r="AW1443" s="8"/>
      <c r="AX1443" s="8"/>
      <c r="AY1443" s="8"/>
      <c r="AZ1443" s="8"/>
      <c r="BA1443" s="8"/>
      <c r="BB1443" s="8"/>
      <c r="BC1443" s="8"/>
      <c r="BD1443" s="8"/>
      <c r="BE1443" s="8"/>
      <c r="BF1443" s="8"/>
      <c r="BG1443" s="8"/>
      <c r="BH1443" s="8"/>
      <c r="BI1443" s="8"/>
      <c r="BJ1443" s="8"/>
      <c r="BK1443" s="8"/>
      <c r="BL1443" s="8"/>
      <c r="BM1443" s="8"/>
      <c r="BN1443" s="8"/>
      <c r="BO1443" s="8"/>
      <c r="BP1443" s="8"/>
      <c r="BQ1443" s="8"/>
      <c r="BR1443" s="8"/>
      <c r="BS1443" s="8"/>
      <c r="BT1443" s="8"/>
      <c r="BU1443" s="8"/>
      <c r="BV1443" s="8"/>
      <c r="BW1443" s="8"/>
      <c r="BX1443" s="8"/>
    </row>
    <row r="1444" spans="5:76"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8"/>
      <c r="AD1444" s="8"/>
      <c r="AE1444" s="8"/>
      <c r="AF1444" s="8"/>
      <c r="AG1444" s="8"/>
      <c r="AH1444" s="8"/>
      <c r="AI1444" s="8"/>
      <c r="AJ1444" s="8"/>
      <c r="AK1444" s="8"/>
      <c r="AL1444" s="8"/>
      <c r="AM1444" s="8"/>
      <c r="AN1444" s="8"/>
      <c r="AO1444" s="8"/>
      <c r="AP1444" s="8"/>
      <c r="AQ1444" s="8"/>
      <c r="AR1444" s="8"/>
      <c r="AS1444" s="8"/>
      <c r="AT1444" s="8"/>
      <c r="AU1444" s="8"/>
      <c r="AV1444" s="8"/>
      <c r="AW1444" s="8"/>
      <c r="AX1444" s="8"/>
      <c r="AY1444" s="8"/>
      <c r="AZ1444" s="8"/>
      <c r="BA1444" s="8"/>
      <c r="BB1444" s="8"/>
      <c r="BC1444" s="8"/>
      <c r="BD1444" s="8"/>
      <c r="BE1444" s="8"/>
      <c r="BF1444" s="8"/>
      <c r="BG1444" s="8"/>
      <c r="BH1444" s="8"/>
      <c r="BI1444" s="8"/>
      <c r="BJ1444" s="8"/>
      <c r="BK1444" s="8"/>
      <c r="BL1444" s="8"/>
      <c r="BM1444" s="8"/>
      <c r="BN1444" s="8"/>
      <c r="BO1444" s="8"/>
      <c r="BP1444" s="8"/>
      <c r="BQ1444" s="8"/>
      <c r="BR1444" s="8"/>
      <c r="BS1444" s="8"/>
      <c r="BT1444" s="8"/>
      <c r="BU1444" s="8"/>
      <c r="BV1444" s="8"/>
      <c r="BW1444" s="8"/>
      <c r="BX1444" s="8"/>
    </row>
    <row r="1445" spans="5:76"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8"/>
      <c r="AD1445" s="8"/>
      <c r="AE1445" s="8"/>
      <c r="AF1445" s="8"/>
      <c r="AG1445" s="8"/>
      <c r="AH1445" s="8"/>
      <c r="AI1445" s="8"/>
      <c r="AJ1445" s="8"/>
      <c r="AK1445" s="8"/>
      <c r="AL1445" s="8"/>
      <c r="AM1445" s="8"/>
      <c r="AN1445" s="8"/>
      <c r="AO1445" s="8"/>
      <c r="AP1445" s="8"/>
      <c r="AQ1445" s="8"/>
      <c r="AR1445" s="8"/>
      <c r="AS1445" s="8"/>
      <c r="AT1445" s="8"/>
      <c r="AU1445" s="8"/>
      <c r="AV1445" s="8"/>
      <c r="AW1445" s="8"/>
      <c r="AX1445" s="8"/>
      <c r="AY1445" s="8"/>
      <c r="AZ1445" s="8"/>
      <c r="BA1445" s="8"/>
      <c r="BB1445" s="8"/>
      <c r="BC1445" s="8"/>
      <c r="BD1445" s="8"/>
      <c r="BE1445" s="8"/>
      <c r="BF1445" s="8"/>
      <c r="BG1445" s="8"/>
      <c r="BH1445" s="8"/>
      <c r="BI1445" s="8"/>
      <c r="BJ1445" s="8"/>
      <c r="BK1445" s="8"/>
      <c r="BL1445" s="8"/>
      <c r="BM1445" s="8"/>
      <c r="BN1445" s="8"/>
      <c r="BO1445" s="8"/>
      <c r="BP1445" s="8"/>
      <c r="BQ1445" s="8"/>
      <c r="BR1445" s="8"/>
      <c r="BS1445" s="8"/>
      <c r="BT1445" s="8"/>
      <c r="BU1445" s="8"/>
      <c r="BV1445" s="8"/>
      <c r="BW1445" s="8"/>
      <c r="BX1445" s="8"/>
    </row>
    <row r="1446" spans="5:76"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8"/>
      <c r="AD1446" s="8"/>
      <c r="AE1446" s="8"/>
      <c r="AF1446" s="8"/>
      <c r="AG1446" s="8"/>
      <c r="AH1446" s="8"/>
      <c r="AI1446" s="8"/>
      <c r="AJ1446" s="8"/>
      <c r="AK1446" s="8"/>
      <c r="AL1446" s="8"/>
      <c r="AM1446" s="8"/>
      <c r="AN1446" s="8"/>
      <c r="AO1446" s="8"/>
      <c r="AP1446" s="8"/>
      <c r="AQ1446" s="8"/>
      <c r="AR1446" s="8"/>
      <c r="AS1446" s="8"/>
      <c r="AT1446" s="8"/>
      <c r="AU1446" s="8"/>
      <c r="AV1446" s="8"/>
      <c r="AW1446" s="8"/>
      <c r="AX1446" s="8"/>
      <c r="AY1446" s="8"/>
      <c r="AZ1446" s="8"/>
      <c r="BA1446" s="8"/>
      <c r="BB1446" s="8"/>
      <c r="BC1446" s="8"/>
      <c r="BD1446" s="8"/>
      <c r="BE1446" s="8"/>
      <c r="BF1446" s="8"/>
      <c r="BG1446" s="8"/>
      <c r="BH1446" s="8"/>
      <c r="BI1446" s="8"/>
      <c r="BJ1446" s="8"/>
      <c r="BK1446" s="8"/>
      <c r="BL1446" s="8"/>
      <c r="BM1446" s="8"/>
      <c r="BN1446" s="8"/>
      <c r="BO1446" s="8"/>
      <c r="BP1446" s="8"/>
      <c r="BQ1446" s="8"/>
      <c r="BR1446" s="8"/>
      <c r="BS1446" s="8"/>
      <c r="BT1446" s="8"/>
      <c r="BU1446" s="8"/>
      <c r="BV1446" s="8"/>
      <c r="BW1446" s="8"/>
      <c r="BX1446" s="8"/>
    </row>
    <row r="1447" spans="5:76"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8"/>
      <c r="AD1447" s="8"/>
      <c r="AE1447" s="8"/>
      <c r="AF1447" s="8"/>
      <c r="AG1447" s="8"/>
      <c r="AH1447" s="8"/>
      <c r="AI1447" s="8"/>
      <c r="AJ1447" s="8"/>
      <c r="AK1447" s="8"/>
      <c r="AL1447" s="8"/>
      <c r="AM1447" s="8"/>
      <c r="AN1447" s="8"/>
      <c r="AO1447" s="8"/>
      <c r="AP1447" s="8"/>
      <c r="AQ1447" s="8"/>
      <c r="AR1447" s="8"/>
      <c r="AS1447" s="8"/>
      <c r="AT1447" s="8"/>
      <c r="AU1447" s="8"/>
      <c r="AV1447" s="8"/>
      <c r="AW1447" s="8"/>
      <c r="AX1447" s="8"/>
      <c r="AY1447" s="8"/>
      <c r="AZ1447" s="8"/>
      <c r="BA1447" s="8"/>
      <c r="BB1447" s="8"/>
      <c r="BC1447" s="8"/>
      <c r="BD1447" s="8"/>
      <c r="BE1447" s="8"/>
      <c r="BF1447" s="8"/>
      <c r="BG1447" s="8"/>
      <c r="BH1447" s="8"/>
      <c r="BI1447" s="8"/>
      <c r="BJ1447" s="8"/>
      <c r="BK1447" s="8"/>
      <c r="BL1447" s="8"/>
      <c r="BM1447" s="8"/>
      <c r="BN1447" s="8"/>
      <c r="BO1447" s="8"/>
      <c r="BP1447" s="8"/>
      <c r="BQ1447" s="8"/>
      <c r="BR1447" s="8"/>
      <c r="BS1447" s="8"/>
      <c r="BT1447" s="8"/>
      <c r="BU1447" s="8"/>
      <c r="BV1447" s="8"/>
      <c r="BW1447" s="8"/>
      <c r="BX1447" s="8"/>
    </row>
    <row r="1448" spans="5:76"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8"/>
      <c r="AD1448" s="8"/>
      <c r="AE1448" s="8"/>
      <c r="AF1448" s="8"/>
      <c r="AG1448" s="8"/>
      <c r="AH1448" s="8"/>
      <c r="AI1448" s="8"/>
      <c r="AJ1448" s="8"/>
      <c r="AK1448" s="8"/>
      <c r="AL1448" s="8"/>
      <c r="AM1448" s="8"/>
      <c r="AN1448" s="8"/>
      <c r="AO1448" s="8"/>
      <c r="AP1448" s="8"/>
      <c r="AQ1448" s="8"/>
      <c r="AR1448" s="8"/>
      <c r="AS1448" s="8"/>
      <c r="AT1448" s="8"/>
      <c r="AU1448" s="8"/>
      <c r="AV1448" s="8"/>
      <c r="AW1448" s="8"/>
      <c r="AX1448" s="8"/>
      <c r="AY1448" s="8"/>
      <c r="AZ1448" s="8"/>
      <c r="BA1448" s="8"/>
      <c r="BB1448" s="8"/>
      <c r="BC1448" s="8"/>
      <c r="BD1448" s="8"/>
      <c r="BE1448" s="8"/>
      <c r="BF1448" s="8"/>
      <c r="BG1448" s="8"/>
      <c r="BH1448" s="8"/>
      <c r="BI1448" s="8"/>
      <c r="BJ1448" s="8"/>
      <c r="BK1448" s="8"/>
      <c r="BL1448" s="8"/>
      <c r="BM1448" s="8"/>
      <c r="BN1448" s="8"/>
      <c r="BO1448" s="8"/>
      <c r="BP1448" s="8"/>
      <c r="BQ1448" s="8"/>
      <c r="BR1448" s="8"/>
      <c r="BS1448" s="8"/>
      <c r="BT1448" s="8"/>
      <c r="BU1448" s="8"/>
      <c r="BV1448" s="8"/>
      <c r="BW1448" s="8"/>
      <c r="BX1448" s="8"/>
    </row>
    <row r="1449" spans="5:76"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8"/>
      <c r="AD1449" s="8"/>
      <c r="AE1449" s="8"/>
      <c r="AF1449" s="8"/>
      <c r="AG1449" s="8"/>
      <c r="AH1449" s="8"/>
      <c r="AI1449" s="8"/>
      <c r="AJ1449" s="8"/>
      <c r="AK1449" s="8"/>
      <c r="AL1449" s="8"/>
      <c r="AM1449" s="8"/>
      <c r="AN1449" s="8"/>
      <c r="AO1449" s="8"/>
      <c r="AP1449" s="8"/>
      <c r="AQ1449" s="8"/>
      <c r="AR1449" s="8"/>
      <c r="AS1449" s="8"/>
      <c r="AT1449" s="8"/>
      <c r="AU1449" s="8"/>
      <c r="AV1449" s="8"/>
      <c r="AW1449" s="8"/>
      <c r="AX1449" s="8"/>
      <c r="AY1449" s="8"/>
      <c r="AZ1449" s="8"/>
      <c r="BA1449" s="8"/>
      <c r="BB1449" s="8"/>
      <c r="BC1449" s="8"/>
      <c r="BD1449" s="8"/>
      <c r="BE1449" s="8"/>
      <c r="BF1449" s="8"/>
      <c r="BG1449" s="8"/>
      <c r="BH1449" s="8"/>
      <c r="BI1449" s="8"/>
      <c r="BJ1449" s="8"/>
      <c r="BK1449" s="8"/>
      <c r="BL1449" s="8"/>
      <c r="BM1449" s="8"/>
      <c r="BN1449" s="8"/>
      <c r="BO1449" s="8"/>
      <c r="BP1449" s="8"/>
      <c r="BQ1449" s="8"/>
      <c r="BR1449" s="8"/>
      <c r="BS1449" s="8"/>
      <c r="BT1449" s="8"/>
      <c r="BU1449" s="8"/>
      <c r="BV1449" s="8"/>
      <c r="BW1449" s="8"/>
      <c r="BX1449" s="8"/>
    </row>
    <row r="1450" spans="5:76"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8"/>
      <c r="AD1450" s="8"/>
      <c r="AE1450" s="8"/>
      <c r="AF1450" s="8"/>
      <c r="AG1450" s="8"/>
      <c r="AH1450" s="8"/>
      <c r="AI1450" s="8"/>
      <c r="AJ1450" s="8"/>
      <c r="AK1450" s="8"/>
      <c r="AL1450" s="8"/>
      <c r="AM1450" s="8"/>
      <c r="AN1450" s="8"/>
      <c r="AO1450" s="8"/>
      <c r="AP1450" s="8"/>
      <c r="AQ1450" s="8"/>
      <c r="AR1450" s="8"/>
      <c r="AS1450" s="8"/>
      <c r="AT1450" s="8"/>
      <c r="AU1450" s="8"/>
      <c r="AV1450" s="8"/>
      <c r="AW1450" s="8"/>
      <c r="AX1450" s="8"/>
      <c r="AY1450" s="8"/>
      <c r="AZ1450" s="8"/>
      <c r="BA1450" s="8"/>
      <c r="BB1450" s="8"/>
      <c r="BC1450" s="8"/>
      <c r="BD1450" s="8"/>
      <c r="BE1450" s="8"/>
      <c r="BF1450" s="8"/>
      <c r="BG1450" s="8"/>
      <c r="BH1450" s="8"/>
      <c r="BI1450" s="8"/>
      <c r="BJ1450" s="8"/>
      <c r="BK1450" s="8"/>
      <c r="BL1450" s="8"/>
      <c r="BM1450" s="8"/>
      <c r="BN1450" s="8"/>
      <c r="BO1450" s="8"/>
      <c r="BP1450" s="8"/>
      <c r="BQ1450" s="8"/>
      <c r="BR1450" s="8"/>
      <c r="BS1450" s="8"/>
      <c r="BT1450" s="8"/>
      <c r="BU1450" s="8"/>
      <c r="BV1450" s="8"/>
      <c r="BW1450" s="8"/>
      <c r="BX1450" s="8"/>
    </row>
    <row r="1451" spans="5:76"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8"/>
      <c r="AD1451" s="8"/>
      <c r="AE1451" s="8"/>
      <c r="AF1451" s="8"/>
      <c r="AG1451" s="8"/>
      <c r="AH1451" s="8"/>
      <c r="AI1451" s="8"/>
      <c r="AJ1451" s="8"/>
      <c r="AK1451" s="8"/>
      <c r="AL1451" s="8"/>
      <c r="AM1451" s="8"/>
      <c r="AN1451" s="8"/>
      <c r="AO1451" s="8"/>
      <c r="AP1451" s="8"/>
      <c r="AQ1451" s="8"/>
      <c r="AR1451" s="8"/>
      <c r="AS1451" s="8"/>
      <c r="AT1451" s="8"/>
      <c r="AU1451" s="8"/>
      <c r="AV1451" s="8"/>
      <c r="AW1451" s="8"/>
      <c r="AX1451" s="8"/>
      <c r="AY1451" s="8"/>
      <c r="AZ1451" s="8"/>
      <c r="BA1451" s="8"/>
      <c r="BB1451" s="8"/>
      <c r="BC1451" s="8"/>
      <c r="BD1451" s="8"/>
      <c r="BE1451" s="8"/>
      <c r="BF1451" s="8"/>
      <c r="BG1451" s="8"/>
      <c r="BH1451" s="8"/>
      <c r="BI1451" s="8"/>
      <c r="BJ1451" s="8"/>
      <c r="BK1451" s="8"/>
      <c r="BL1451" s="8"/>
      <c r="BM1451" s="8"/>
      <c r="BN1451" s="8"/>
      <c r="BO1451" s="8"/>
      <c r="BP1451" s="8"/>
      <c r="BQ1451" s="8"/>
      <c r="BR1451" s="8"/>
      <c r="BS1451" s="8"/>
      <c r="BT1451" s="8"/>
      <c r="BU1451" s="8"/>
      <c r="BV1451" s="8"/>
      <c r="BW1451" s="8"/>
      <c r="BX1451" s="8"/>
    </row>
    <row r="1452" spans="5:76"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8"/>
      <c r="AD1452" s="8"/>
      <c r="AE1452" s="8"/>
      <c r="AF1452" s="8"/>
      <c r="AG1452" s="8"/>
      <c r="AH1452" s="8"/>
      <c r="AI1452" s="8"/>
      <c r="AJ1452" s="8"/>
      <c r="AK1452" s="8"/>
      <c r="AL1452" s="8"/>
      <c r="AM1452" s="8"/>
      <c r="AN1452" s="8"/>
      <c r="AO1452" s="8"/>
      <c r="AP1452" s="8"/>
      <c r="AQ1452" s="8"/>
      <c r="AR1452" s="8"/>
      <c r="AS1452" s="8"/>
      <c r="AT1452" s="8"/>
      <c r="AU1452" s="8"/>
      <c r="AV1452" s="8"/>
      <c r="AW1452" s="8"/>
      <c r="AX1452" s="8"/>
      <c r="AY1452" s="8"/>
      <c r="AZ1452" s="8"/>
      <c r="BA1452" s="8"/>
      <c r="BB1452" s="8"/>
      <c r="BC1452" s="8"/>
      <c r="BD1452" s="8"/>
      <c r="BE1452" s="8"/>
      <c r="BF1452" s="8"/>
      <c r="BG1452" s="8"/>
      <c r="BH1452" s="8"/>
      <c r="BI1452" s="8"/>
      <c r="BJ1452" s="8"/>
      <c r="BK1452" s="8"/>
      <c r="BL1452" s="8"/>
      <c r="BM1452" s="8"/>
      <c r="BN1452" s="8"/>
      <c r="BO1452" s="8"/>
      <c r="BP1452" s="8"/>
      <c r="BQ1452" s="8"/>
      <c r="BR1452" s="8"/>
      <c r="BS1452" s="8"/>
      <c r="BT1452" s="8"/>
      <c r="BU1452" s="8"/>
      <c r="BV1452" s="8"/>
      <c r="BW1452" s="8"/>
      <c r="BX1452" s="8"/>
    </row>
    <row r="1453" spans="5:76"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8"/>
      <c r="AD1453" s="8"/>
      <c r="AE1453" s="8"/>
      <c r="AF1453" s="8"/>
      <c r="AG1453" s="8"/>
      <c r="AH1453" s="8"/>
      <c r="AI1453" s="8"/>
      <c r="AJ1453" s="8"/>
      <c r="AK1453" s="8"/>
      <c r="AL1453" s="8"/>
      <c r="AM1453" s="8"/>
      <c r="AN1453" s="8"/>
      <c r="AO1453" s="8"/>
      <c r="AP1453" s="8"/>
      <c r="AQ1453" s="8"/>
      <c r="AR1453" s="8"/>
      <c r="AS1453" s="8"/>
      <c r="AT1453" s="8"/>
      <c r="AU1453" s="8"/>
      <c r="AV1453" s="8"/>
      <c r="AW1453" s="8"/>
      <c r="AX1453" s="8"/>
      <c r="AY1453" s="8"/>
      <c r="AZ1453" s="8"/>
      <c r="BA1453" s="8"/>
      <c r="BB1453" s="8"/>
      <c r="BC1453" s="8"/>
      <c r="BD1453" s="8"/>
      <c r="BE1453" s="8"/>
      <c r="BF1453" s="8"/>
      <c r="BG1453" s="8"/>
      <c r="BH1453" s="8"/>
      <c r="BI1453" s="8"/>
      <c r="BJ1453" s="8"/>
      <c r="BK1453" s="8"/>
      <c r="BL1453" s="8"/>
      <c r="BM1453" s="8"/>
      <c r="BN1453" s="8"/>
      <c r="BO1453" s="8"/>
      <c r="BP1453" s="8"/>
      <c r="BQ1453" s="8"/>
      <c r="BR1453" s="8"/>
      <c r="BS1453" s="8"/>
      <c r="BT1453" s="8"/>
      <c r="BU1453" s="8"/>
      <c r="BV1453" s="8"/>
      <c r="BW1453" s="8"/>
      <c r="BX1453" s="8"/>
    </row>
    <row r="1454" spans="5:76"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8"/>
      <c r="AD1454" s="8"/>
      <c r="AE1454" s="8"/>
      <c r="AF1454" s="8"/>
      <c r="AG1454" s="8"/>
      <c r="AH1454" s="8"/>
      <c r="AI1454" s="8"/>
      <c r="AJ1454" s="8"/>
      <c r="AK1454" s="8"/>
      <c r="AL1454" s="8"/>
      <c r="AM1454" s="8"/>
      <c r="AN1454" s="8"/>
      <c r="AO1454" s="8"/>
      <c r="AP1454" s="8"/>
      <c r="AQ1454" s="8"/>
      <c r="AR1454" s="8"/>
      <c r="AS1454" s="8"/>
      <c r="AT1454" s="8"/>
      <c r="AU1454" s="8"/>
      <c r="AV1454" s="8"/>
      <c r="AW1454" s="8"/>
      <c r="AX1454" s="8"/>
      <c r="AY1454" s="8"/>
      <c r="AZ1454" s="8"/>
      <c r="BA1454" s="8"/>
      <c r="BB1454" s="8"/>
      <c r="BC1454" s="8"/>
      <c r="BD1454" s="8"/>
      <c r="BE1454" s="8"/>
      <c r="BF1454" s="8"/>
      <c r="BG1454" s="8"/>
      <c r="BH1454" s="8"/>
      <c r="BI1454" s="8"/>
      <c r="BJ1454" s="8"/>
      <c r="BK1454" s="8"/>
      <c r="BL1454" s="8"/>
      <c r="BM1454" s="8"/>
      <c r="BN1454" s="8"/>
      <c r="BO1454" s="8"/>
      <c r="BP1454" s="8"/>
      <c r="BQ1454" s="8"/>
      <c r="BR1454" s="8"/>
      <c r="BS1454" s="8"/>
      <c r="BT1454" s="8"/>
      <c r="BU1454" s="8"/>
      <c r="BV1454" s="8"/>
      <c r="BW1454" s="8"/>
      <c r="BX1454" s="8"/>
    </row>
    <row r="1455" spans="5:76"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8"/>
      <c r="AD1455" s="8"/>
      <c r="AE1455" s="8"/>
      <c r="AF1455" s="8"/>
      <c r="AG1455" s="8"/>
      <c r="AH1455" s="8"/>
      <c r="AI1455" s="8"/>
      <c r="AJ1455" s="8"/>
      <c r="AK1455" s="8"/>
      <c r="AL1455" s="8"/>
      <c r="AM1455" s="8"/>
      <c r="AN1455" s="8"/>
      <c r="AO1455" s="8"/>
      <c r="AP1455" s="8"/>
      <c r="AQ1455" s="8"/>
      <c r="AR1455" s="8"/>
      <c r="AS1455" s="8"/>
      <c r="AT1455" s="8"/>
      <c r="AU1455" s="8"/>
      <c r="AV1455" s="8"/>
      <c r="AW1455" s="8"/>
      <c r="AX1455" s="8"/>
      <c r="AY1455" s="8"/>
      <c r="AZ1455" s="8"/>
      <c r="BA1455" s="8"/>
      <c r="BB1455" s="8"/>
      <c r="BC1455" s="8"/>
      <c r="BD1455" s="8"/>
      <c r="BE1455" s="8"/>
      <c r="BF1455" s="8"/>
      <c r="BG1455" s="8"/>
      <c r="BH1455" s="8"/>
      <c r="BI1455" s="8"/>
      <c r="BJ1455" s="8"/>
      <c r="BK1455" s="8"/>
      <c r="BL1455" s="8"/>
      <c r="BM1455" s="8"/>
      <c r="BN1455" s="8"/>
      <c r="BO1455" s="8"/>
      <c r="BP1455" s="8"/>
      <c r="BQ1455" s="8"/>
      <c r="BR1455" s="8"/>
      <c r="BS1455" s="8"/>
      <c r="BT1455" s="8"/>
      <c r="BU1455" s="8"/>
      <c r="BV1455" s="8"/>
      <c r="BW1455" s="8"/>
      <c r="BX1455" s="8"/>
    </row>
    <row r="1456" spans="5:76"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8"/>
      <c r="AD1456" s="8"/>
      <c r="AE1456" s="8"/>
      <c r="AF1456" s="8"/>
      <c r="AG1456" s="8"/>
      <c r="AH1456" s="8"/>
      <c r="AI1456" s="8"/>
      <c r="AJ1456" s="8"/>
      <c r="AK1456" s="8"/>
      <c r="AL1456" s="8"/>
      <c r="AM1456" s="8"/>
      <c r="AN1456" s="8"/>
      <c r="AO1456" s="8"/>
      <c r="AP1456" s="8"/>
      <c r="AQ1456" s="8"/>
      <c r="AR1456" s="8"/>
      <c r="AS1456" s="8"/>
      <c r="AT1456" s="8"/>
      <c r="AU1456" s="8"/>
      <c r="AV1456" s="8"/>
      <c r="AW1456" s="8"/>
      <c r="AX1456" s="8"/>
      <c r="AY1456" s="8"/>
      <c r="AZ1456" s="8"/>
      <c r="BA1456" s="8"/>
      <c r="BB1456" s="8"/>
      <c r="BC1456" s="8"/>
      <c r="BD1456" s="8"/>
      <c r="BE1456" s="8"/>
      <c r="BF1456" s="8"/>
      <c r="BG1456" s="8"/>
      <c r="BH1456" s="8"/>
      <c r="BI1456" s="8"/>
      <c r="BJ1456" s="8"/>
      <c r="BK1456" s="8"/>
      <c r="BL1456" s="8"/>
      <c r="BM1456" s="8"/>
      <c r="BN1456" s="8"/>
      <c r="BO1456" s="8"/>
      <c r="BP1456" s="8"/>
      <c r="BQ1456" s="8"/>
      <c r="BR1456" s="8"/>
      <c r="BS1456" s="8"/>
      <c r="BT1456" s="8"/>
      <c r="BU1456" s="8"/>
      <c r="BV1456" s="8"/>
      <c r="BW1456" s="8"/>
      <c r="BX1456" s="8"/>
    </row>
    <row r="1457" spans="5:76"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8"/>
      <c r="AD1457" s="8"/>
      <c r="AE1457" s="8"/>
      <c r="AF1457" s="8"/>
      <c r="AG1457" s="8"/>
      <c r="AH1457" s="8"/>
      <c r="AI1457" s="8"/>
      <c r="AJ1457" s="8"/>
      <c r="AK1457" s="8"/>
      <c r="AL1457" s="8"/>
      <c r="AM1457" s="8"/>
      <c r="AN1457" s="8"/>
      <c r="AO1457" s="8"/>
      <c r="AP1457" s="8"/>
      <c r="AQ1457" s="8"/>
      <c r="AR1457" s="8"/>
      <c r="AS1457" s="8"/>
      <c r="AT1457" s="8"/>
      <c r="AU1457" s="8"/>
      <c r="AV1457" s="8"/>
      <c r="AW1457" s="8"/>
      <c r="AX1457" s="8"/>
      <c r="AY1457" s="8"/>
      <c r="AZ1457" s="8"/>
      <c r="BA1457" s="8"/>
      <c r="BB1457" s="8"/>
      <c r="BC1457" s="8"/>
      <c r="BD1457" s="8"/>
      <c r="BE1457" s="8"/>
      <c r="BF1457" s="8"/>
      <c r="BG1457" s="8"/>
      <c r="BH1457" s="8"/>
      <c r="BI1457" s="8"/>
      <c r="BJ1457" s="8"/>
      <c r="BK1457" s="8"/>
      <c r="BL1457" s="8"/>
      <c r="BM1457" s="8"/>
      <c r="BN1457" s="8"/>
      <c r="BO1457" s="8"/>
      <c r="BP1457" s="8"/>
      <c r="BQ1457" s="8"/>
      <c r="BR1457" s="8"/>
      <c r="BS1457" s="8"/>
      <c r="BT1457" s="8"/>
      <c r="BU1457" s="8"/>
      <c r="BV1457" s="8"/>
      <c r="BW1457" s="8"/>
      <c r="BX1457" s="8"/>
    </row>
    <row r="1458" spans="5:76"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8"/>
      <c r="AD1458" s="8"/>
      <c r="AE1458" s="8"/>
      <c r="AF1458" s="8"/>
      <c r="AG1458" s="8"/>
      <c r="AH1458" s="8"/>
      <c r="AI1458" s="8"/>
      <c r="AJ1458" s="8"/>
      <c r="AK1458" s="8"/>
      <c r="AL1458" s="8"/>
      <c r="AM1458" s="8"/>
      <c r="AN1458" s="8"/>
      <c r="AO1458" s="8"/>
      <c r="AP1458" s="8"/>
      <c r="AQ1458" s="8"/>
      <c r="AR1458" s="8"/>
      <c r="AS1458" s="8"/>
      <c r="AT1458" s="8"/>
      <c r="AU1458" s="8"/>
      <c r="AV1458" s="8"/>
      <c r="AW1458" s="8"/>
      <c r="AX1458" s="8"/>
      <c r="AY1458" s="8"/>
      <c r="AZ1458" s="8"/>
      <c r="BA1458" s="8"/>
      <c r="BB1458" s="8"/>
      <c r="BC1458" s="8"/>
      <c r="BD1458" s="8"/>
      <c r="BE1458" s="8"/>
      <c r="BF1458" s="8"/>
      <c r="BG1458" s="8"/>
      <c r="BH1458" s="8"/>
      <c r="BI1458" s="8"/>
      <c r="BJ1458" s="8"/>
      <c r="BK1458" s="8"/>
      <c r="BL1458" s="8"/>
      <c r="BM1458" s="8"/>
      <c r="BN1458" s="8"/>
      <c r="BO1458" s="8"/>
      <c r="BP1458" s="8"/>
      <c r="BQ1458" s="8"/>
      <c r="BR1458" s="8"/>
      <c r="BS1458" s="8"/>
      <c r="BT1458" s="8"/>
      <c r="BU1458" s="8"/>
      <c r="BV1458" s="8"/>
      <c r="BW1458" s="8"/>
      <c r="BX1458" s="8"/>
    </row>
    <row r="1459" spans="5:76"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8"/>
      <c r="AD1459" s="8"/>
      <c r="AE1459" s="8"/>
      <c r="AF1459" s="8"/>
      <c r="AG1459" s="8"/>
      <c r="AH1459" s="8"/>
      <c r="AI1459" s="8"/>
      <c r="AJ1459" s="8"/>
      <c r="AK1459" s="8"/>
      <c r="AL1459" s="8"/>
      <c r="AM1459" s="8"/>
      <c r="AN1459" s="8"/>
      <c r="AO1459" s="8"/>
      <c r="AP1459" s="8"/>
      <c r="AQ1459" s="8"/>
      <c r="AR1459" s="8"/>
      <c r="AS1459" s="8"/>
      <c r="AT1459" s="8"/>
      <c r="AU1459" s="8"/>
      <c r="AV1459" s="8"/>
      <c r="AW1459" s="8"/>
      <c r="AX1459" s="8"/>
      <c r="AY1459" s="8"/>
      <c r="AZ1459" s="8"/>
      <c r="BA1459" s="8"/>
      <c r="BB1459" s="8"/>
      <c r="BC1459" s="8"/>
      <c r="BD1459" s="8"/>
      <c r="BE1459" s="8"/>
      <c r="BF1459" s="8"/>
      <c r="BG1459" s="8"/>
      <c r="BH1459" s="8"/>
      <c r="BI1459" s="8"/>
      <c r="BJ1459" s="8"/>
      <c r="BK1459" s="8"/>
      <c r="BL1459" s="8"/>
      <c r="BM1459" s="8"/>
      <c r="BN1459" s="8"/>
      <c r="BO1459" s="8"/>
      <c r="BP1459" s="8"/>
      <c r="BQ1459" s="8"/>
      <c r="BR1459" s="8"/>
      <c r="BS1459" s="8"/>
      <c r="BT1459" s="8"/>
      <c r="BU1459" s="8"/>
      <c r="BV1459" s="8"/>
      <c r="BW1459" s="8"/>
      <c r="BX1459" s="8"/>
    </row>
    <row r="1460" spans="5:76"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8"/>
      <c r="AD1460" s="8"/>
      <c r="AE1460" s="8"/>
      <c r="AF1460" s="8"/>
      <c r="AG1460" s="8"/>
      <c r="AH1460" s="8"/>
      <c r="AI1460" s="8"/>
      <c r="AJ1460" s="8"/>
      <c r="AK1460" s="8"/>
      <c r="AL1460" s="8"/>
      <c r="AM1460" s="8"/>
      <c r="AN1460" s="8"/>
      <c r="AO1460" s="8"/>
      <c r="AP1460" s="8"/>
      <c r="AQ1460" s="8"/>
      <c r="AR1460" s="8"/>
      <c r="AS1460" s="8"/>
      <c r="AT1460" s="8"/>
      <c r="AU1460" s="8"/>
      <c r="AV1460" s="8"/>
      <c r="AW1460" s="8"/>
      <c r="AX1460" s="8"/>
      <c r="AY1460" s="8"/>
      <c r="AZ1460" s="8"/>
      <c r="BA1460" s="8"/>
      <c r="BB1460" s="8"/>
      <c r="BC1460" s="8"/>
      <c r="BD1460" s="8"/>
      <c r="BE1460" s="8"/>
      <c r="BF1460" s="8"/>
      <c r="BG1460" s="8"/>
      <c r="BH1460" s="8"/>
      <c r="BI1460" s="8"/>
      <c r="BJ1460" s="8"/>
      <c r="BK1460" s="8"/>
      <c r="BL1460" s="8"/>
      <c r="BM1460" s="8"/>
      <c r="BN1460" s="8"/>
      <c r="BO1460" s="8"/>
      <c r="BP1460" s="8"/>
      <c r="BQ1460" s="8"/>
      <c r="BR1460" s="8"/>
      <c r="BS1460" s="8"/>
      <c r="BT1460" s="8"/>
      <c r="BU1460" s="8"/>
      <c r="BV1460" s="8"/>
      <c r="BW1460" s="8"/>
      <c r="BX1460" s="8"/>
    </row>
    <row r="1461" spans="5:76"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8"/>
      <c r="AD1461" s="8"/>
      <c r="AE1461" s="8"/>
      <c r="AF1461" s="8"/>
      <c r="AG1461" s="8"/>
      <c r="AH1461" s="8"/>
      <c r="AI1461" s="8"/>
      <c r="AJ1461" s="8"/>
      <c r="AK1461" s="8"/>
      <c r="AL1461" s="8"/>
      <c r="AM1461" s="8"/>
      <c r="AN1461" s="8"/>
      <c r="AO1461" s="8"/>
      <c r="AP1461" s="8"/>
      <c r="AQ1461" s="8"/>
      <c r="AR1461" s="8"/>
      <c r="AS1461" s="8"/>
      <c r="AT1461" s="8"/>
      <c r="AU1461" s="8"/>
      <c r="AV1461" s="8"/>
      <c r="AW1461" s="8"/>
      <c r="AX1461" s="8"/>
      <c r="AY1461" s="8"/>
      <c r="AZ1461" s="8"/>
      <c r="BA1461" s="8"/>
      <c r="BB1461" s="8"/>
      <c r="BC1461" s="8"/>
      <c r="BD1461" s="8"/>
      <c r="BE1461" s="8"/>
      <c r="BF1461" s="8"/>
      <c r="BG1461" s="8"/>
      <c r="BH1461" s="8"/>
      <c r="BI1461" s="8"/>
      <c r="BJ1461" s="8"/>
      <c r="BK1461" s="8"/>
      <c r="BL1461" s="8"/>
      <c r="BM1461" s="8"/>
      <c r="BN1461" s="8"/>
      <c r="BO1461" s="8"/>
      <c r="BP1461" s="8"/>
      <c r="BQ1461" s="8"/>
      <c r="BR1461" s="8"/>
      <c r="BS1461" s="8"/>
      <c r="BT1461" s="8"/>
      <c r="BU1461" s="8"/>
      <c r="BV1461" s="8"/>
      <c r="BW1461" s="8"/>
      <c r="BX1461" s="8"/>
    </row>
    <row r="1462" spans="5:76"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8"/>
      <c r="AD1462" s="8"/>
      <c r="AE1462" s="8"/>
      <c r="AF1462" s="8"/>
      <c r="AG1462" s="8"/>
      <c r="AH1462" s="8"/>
      <c r="AI1462" s="8"/>
      <c r="AJ1462" s="8"/>
      <c r="AK1462" s="8"/>
      <c r="AL1462" s="8"/>
      <c r="AM1462" s="8"/>
      <c r="AN1462" s="8"/>
      <c r="AO1462" s="8"/>
      <c r="AP1462" s="8"/>
      <c r="AQ1462" s="8"/>
      <c r="AR1462" s="8"/>
      <c r="AS1462" s="8"/>
      <c r="AT1462" s="8"/>
      <c r="AU1462" s="8"/>
      <c r="AV1462" s="8"/>
      <c r="AW1462" s="8"/>
      <c r="AX1462" s="8"/>
      <c r="AY1462" s="8"/>
      <c r="AZ1462" s="8"/>
      <c r="BA1462" s="8"/>
      <c r="BB1462" s="8"/>
      <c r="BC1462" s="8"/>
      <c r="BD1462" s="8"/>
      <c r="BE1462" s="8"/>
      <c r="BF1462" s="8"/>
      <c r="BG1462" s="8"/>
      <c r="BH1462" s="8"/>
      <c r="BI1462" s="8"/>
      <c r="BJ1462" s="8"/>
      <c r="BK1462" s="8"/>
      <c r="BL1462" s="8"/>
      <c r="BM1462" s="8"/>
      <c r="BN1462" s="8"/>
      <c r="BO1462" s="8"/>
      <c r="BP1462" s="8"/>
      <c r="BQ1462" s="8"/>
      <c r="BR1462" s="8"/>
      <c r="BS1462" s="8"/>
      <c r="BT1462" s="8"/>
      <c r="BU1462" s="8"/>
      <c r="BV1462" s="8"/>
      <c r="BW1462" s="8"/>
      <c r="BX1462" s="8"/>
    </row>
    <row r="1463" spans="5:76"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8"/>
      <c r="AD1463" s="8"/>
      <c r="AE1463" s="8"/>
      <c r="AF1463" s="8"/>
      <c r="AG1463" s="8"/>
      <c r="AH1463" s="8"/>
      <c r="AI1463" s="8"/>
      <c r="AJ1463" s="8"/>
      <c r="AK1463" s="8"/>
      <c r="AL1463" s="8"/>
      <c r="AM1463" s="8"/>
      <c r="AN1463" s="8"/>
      <c r="AO1463" s="8"/>
      <c r="AP1463" s="8"/>
      <c r="AQ1463" s="8"/>
      <c r="AR1463" s="8"/>
      <c r="AS1463" s="8"/>
      <c r="AT1463" s="8"/>
      <c r="AU1463" s="8"/>
      <c r="AV1463" s="8"/>
      <c r="AW1463" s="8"/>
      <c r="AX1463" s="8"/>
      <c r="AY1463" s="8"/>
      <c r="AZ1463" s="8"/>
      <c r="BA1463" s="8"/>
      <c r="BB1463" s="8"/>
      <c r="BC1463" s="8"/>
      <c r="BD1463" s="8"/>
      <c r="BE1463" s="8"/>
      <c r="BF1463" s="8"/>
      <c r="BG1463" s="8"/>
      <c r="BH1463" s="8"/>
      <c r="BI1463" s="8"/>
      <c r="BJ1463" s="8"/>
      <c r="BK1463" s="8"/>
      <c r="BL1463" s="8"/>
      <c r="BM1463" s="8"/>
      <c r="BN1463" s="8"/>
      <c r="BO1463" s="8"/>
      <c r="BP1463" s="8"/>
      <c r="BQ1463" s="8"/>
      <c r="BR1463" s="8"/>
      <c r="BS1463" s="8"/>
      <c r="BT1463" s="8"/>
      <c r="BU1463" s="8"/>
      <c r="BV1463" s="8"/>
      <c r="BW1463" s="8"/>
      <c r="BX1463" s="8"/>
    </row>
    <row r="1464" spans="5:76"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8"/>
      <c r="AD1464" s="8"/>
      <c r="AE1464" s="8"/>
      <c r="AF1464" s="8"/>
      <c r="AG1464" s="8"/>
      <c r="AH1464" s="8"/>
      <c r="AI1464" s="8"/>
      <c r="AJ1464" s="8"/>
      <c r="AK1464" s="8"/>
      <c r="AL1464" s="8"/>
      <c r="AM1464" s="8"/>
      <c r="AN1464" s="8"/>
      <c r="AO1464" s="8"/>
      <c r="AP1464" s="8"/>
      <c r="AQ1464" s="8"/>
      <c r="AR1464" s="8"/>
      <c r="AS1464" s="8"/>
      <c r="AT1464" s="8"/>
      <c r="AU1464" s="8"/>
      <c r="AV1464" s="8"/>
      <c r="AW1464" s="8"/>
      <c r="AX1464" s="8"/>
      <c r="AY1464" s="8"/>
      <c r="AZ1464" s="8"/>
      <c r="BA1464" s="8"/>
      <c r="BB1464" s="8"/>
      <c r="BC1464" s="8"/>
      <c r="BD1464" s="8"/>
      <c r="BE1464" s="8"/>
      <c r="BF1464" s="8"/>
      <c r="BG1464" s="8"/>
      <c r="BH1464" s="8"/>
      <c r="BI1464" s="8"/>
      <c r="BJ1464" s="8"/>
      <c r="BK1464" s="8"/>
      <c r="BL1464" s="8"/>
      <c r="BM1464" s="8"/>
      <c r="BN1464" s="8"/>
      <c r="BO1464" s="8"/>
      <c r="BP1464" s="8"/>
      <c r="BQ1464" s="8"/>
      <c r="BR1464" s="8"/>
      <c r="BS1464" s="8"/>
      <c r="BT1464" s="8"/>
      <c r="BU1464" s="8"/>
      <c r="BV1464" s="8"/>
      <c r="BW1464" s="8"/>
      <c r="BX1464" s="8"/>
    </row>
    <row r="1465" spans="5:76"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8"/>
      <c r="AD1465" s="8"/>
      <c r="AE1465" s="8"/>
      <c r="AF1465" s="8"/>
      <c r="AG1465" s="8"/>
      <c r="AH1465" s="8"/>
      <c r="AI1465" s="8"/>
      <c r="AJ1465" s="8"/>
      <c r="AK1465" s="8"/>
      <c r="AL1465" s="8"/>
      <c r="AM1465" s="8"/>
      <c r="AN1465" s="8"/>
      <c r="AO1465" s="8"/>
      <c r="AP1465" s="8"/>
      <c r="AQ1465" s="8"/>
      <c r="AR1465" s="8"/>
      <c r="AS1465" s="8"/>
      <c r="AT1465" s="8"/>
      <c r="AU1465" s="8"/>
      <c r="AV1465" s="8"/>
      <c r="AW1465" s="8"/>
      <c r="AX1465" s="8"/>
      <c r="AY1465" s="8"/>
      <c r="AZ1465" s="8"/>
      <c r="BA1465" s="8"/>
      <c r="BB1465" s="8"/>
      <c r="BC1465" s="8"/>
      <c r="BD1465" s="8"/>
      <c r="BE1465" s="8"/>
      <c r="BF1465" s="8"/>
      <c r="BG1465" s="8"/>
      <c r="BH1465" s="8"/>
      <c r="BI1465" s="8"/>
      <c r="BJ1465" s="8"/>
      <c r="BK1465" s="8"/>
      <c r="BL1465" s="8"/>
      <c r="BM1465" s="8"/>
      <c r="BN1465" s="8"/>
      <c r="BO1465" s="8"/>
      <c r="BP1465" s="8"/>
      <c r="BQ1465" s="8"/>
      <c r="BR1465" s="8"/>
      <c r="BS1465" s="8"/>
      <c r="BT1465" s="8"/>
      <c r="BU1465" s="8"/>
      <c r="BV1465" s="8"/>
      <c r="BW1465" s="8"/>
      <c r="BX1465" s="8"/>
    </row>
    <row r="1466" spans="5:76"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8"/>
      <c r="AD1466" s="8"/>
      <c r="AE1466" s="8"/>
      <c r="AF1466" s="8"/>
      <c r="AG1466" s="8"/>
      <c r="AH1466" s="8"/>
      <c r="AI1466" s="8"/>
      <c r="AJ1466" s="8"/>
      <c r="AK1466" s="8"/>
      <c r="AL1466" s="8"/>
      <c r="AM1466" s="8"/>
      <c r="AN1466" s="8"/>
      <c r="AO1466" s="8"/>
      <c r="AP1466" s="8"/>
      <c r="AQ1466" s="8"/>
      <c r="AR1466" s="8"/>
      <c r="AS1466" s="8"/>
      <c r="AT1466" s="8"/>
      <c r="AU1466" s="8"/>
      <c r="AV1466" s="8"/>
      <c r="AW1466" s="8"/>
      <c r="AX1466" s="8"/>
      <c r="AY1466" s="8"/>
      <c r="AZ1466" s="8"/>
      <c r="BA1466" s="8"/>
      <c r="BB1466" s="8"/>
      <c r="BC1466" s="8"/>
      <c r="BD1466" s="8"/>
      <c r="BE1466" s="8"/>
      <c r="BF1466" s="8"/>
      <c r="BG1466" s="8"/>
      <c r="BH1466" s="8"/>
      <c r="BI1466" s="8"/>
      <c r="BJ1466" s="8"/>
      <c r="BK1466" s="8"/>
      <c r="BL1466" s="8"/>
      <c r="BM1466" s="8"/>
      <c r="BN1466" s="8"/>
      <c r="BO1466" s="8"/>
      <c r="BP1466" s="8"/>
      <c r="BQ1466" s="8"/>
      <c r="BR1466" s="8"/>
      <c r="BS1466" s="8"/>
      <c r="BT1466" s="8"/>
      <c r="BU1466" s="8"/>
      <c r="BV1466" s="8"/>
      <c r="BW1466" s="8"/>
      <c r="BX1466" s="8"/>
    </row>
    <row r="1467" spans="5:76"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8"/>
      <c r="AD1467" s="8"/>
      <c r="AE1467" s="8"/>
      <c r="AF1467" s="8"/>
      <c r="AG1467" s="8"/>
      <c r="AH1467" s="8"/>
      <c r="AI1467" s="8"/>
      <c r="AJ1467" s="8"/>
      <c r="AK1467" s="8"/>
      <c r="AL1467" s="8"/>
      <c r="AM1467" s="8"/>
      <c r="AN1467" s="8"/>
      <c r="AO1467" s="8"/>
      <c r="AP1467" s="8"/>
      <c r="AQ1467" s="8"/>
      <c r="AR1467" s="8"/>
      <c r="AS1467" s="8"/>
      <c r="AT1467" s="8"/>
      <c r="AU1467" s="8"/>
      <c r="AV1467" s="8"/>
      <c r="AW1467" s="8"/>
      <c r="AX1467" s="8"/>
      <c r="AY1467" s="8"/>
      <c r="AZ1467" s="8"/>
      <c r="BA1467" s="8"/>
      <c r="BB1467" s="8"/>
      <c r="BC1467" s="8"/>
      <c r="BD1467" s="8"/>
      <c r="BE1467" s="8"/>
      <c r="BF1467" s="8"/>
      <c r="BG1467" s="8"/>
      <c r="BH1467" s="8"/>
      <c r="BI1467" s="8"/>
      <c r="BJ1467" s="8"/>
      <c r="BK1467" s="8"/>
      <c r="BL1467" s="8"/>
      <c r="BM1467" s="8"/>
      <c r="BN1467" s="8"/>
      <c r="BO1467" s="8"/>
      <c r="BP1467" s="8"/>
      <c r="BQ1467" s="8"/>
      <c r="BR1467" s="8"/>
      <c r="BS1467" s="8"/>
      <c r="BT1467" s="8"/>
      <c r="BU1467" s="8"/>
      <c r="BV1467" s="8"/>
      <c r="BW1467" s="8"/>
      <c r="BX1467" s="8"/>
    </row>
    <row r="1469" spans="5:76">
      <c r="BJ1469" s="85"/>
    </row>
    <row r="1470" spans="5:76">
      <c r="AC1470" s="85"/>
      <c r="BK1470" s="85"/>
    </row>
    <row r="1471" spans="5:76">
      <c r="AD1471" s="85"/>
    </row>
    <row r="1472" spans="5:76">
      <c r="AE1472" s="85"/>
    </row>
  </sheetData>
  <autoFilter ref="B2:BX1467" xr:uid="{233983B1-E307-4A63-AF30-76B9CB76DB65}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DF8E7-42A5-42AE-A6D1-F94F9BE5D389}">
  <sheetPr codeName="Sheet4"/>
  <dimension ref="A2:AA70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2" sqref="C12:Y17"/>
    </sheetView>
  </sheetViews>
  <sheetFormatPr defaultRowHeight="15"/>
  <cols>
    <col min="1" max="1" width="29.7109375" bestFit="1" customWidth="1"/>
    <col min="2" max="2" width="16.85546875" bestFit="1" customWidth="1"/>
    <col min="3" max="7" width="12.42578125" bestFit="1" customWidth="1"/>
    <col min="8" max="8" width="12" bestFit="1" customWidth="1"/>
    <col min="9" max="18" width="12.42578125" bestFit="1" customWidth="1"/>
    <col min="19" max="19" width="12" bestFit="1" customWidth="1"/>
    <col min="20" max="22" width="12.42578125" bestFit="1" customWidth="1"/>
    <col min="23" max="25" width="12.85546875" bestFit="1" customWidth="1"/>
  </cols>
  <sheetData>
    <row r="2" spans="1:27"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</row>
    <row r="3" spans="1:27">
      <c r="A3" t="s">
        <v>179</v>
      </c>
      <c r="B3" t="s">
        <v>180</v>
      </c>
      <c r="C3">
        <v>2023</v>
      </c>
      <c r="D3">
        <v>2024</v>
      </c>
      <c r="E3">
        <v>2025</v>
      </c>
      <c r="F3">
        <v>2026</v>
      </c>
      <c r="G3">
        <v>2027</v>
      </c>
      <c r="H3">
        <v>2028</v>
      </c>
      <c r="I3">
        <v>2029</v>
      </c>
      <c r="J3">
        <v>2030</v>
      </c>
      <c r="K3">
        <v>2031</v>
      </c>
      <c r="L3">
        <v>2032</v>
      </c>
      <c r="M3">
        <v>2033</v>
      </c>
      <c r="N3">
        <v>2034</v>
      </c>
      <c r="O3">
        <v>2035</v>
      </c>
      <c r="P3">
        <v>2036</v>
      </c>
      <c r="Q3">
        <v>2037</v>
      </c>
      <c r="R3">
        <v>2038</v>
      </c>
      <c r="S3">
        <v>2039</v>
      </c>
      <c r="T3">
        <v>2040</v>
      </c>
      <c r="U3">
        <v>2041</v>
      </c>
      <c r="V3">
        <v>2042</v>
      </c>
      <c r="W3">
        <v>2043</v>
      </c>
      <c r="X3">
        <v>2044</v>
      </c>
      <c r="Y3">
        <v>2045</v>
      </c>
    </row>
    <row r="4" spans="1:27">
      <c r="A4" s="6" t="s">
        <v>3</v>
      </c>
      <c r="B4" s="86">
        <f>IFERROR(-PMT($B$31,24,NPV($B$31,LC!C4:Y4)),0)</f>
        <v>0</v>
      </c>
      <c r="C4" s="82">
        <v>0</v>
      </c>
      <c r="D4" s="82">
        <v>0</v>
      </c>
      <c r="E4" s="82">
        <v>0</v>
      </c>
      <c r="F4" s="82">
        <v>0</v>
      </c>
      <c r="G4" s="82">
        <v>0</v>
      </c>
      <c r="H4" s="82">
        <v>0</v>
      </c>
      <c r="I4" s="82">
        <v>0</v>
      </c>
      <c r="J4" s="82">
        <v>0</v>
      </c>
      <c r="K4" s="82">
        <v>0</v>
      </c>
      <c r="L4" s="82">
        <v>0</v>
      </c>
      <c r="M4" s="82">
        <v>0</v>
      </c>
      <c r="N4" s="82">
        <v>0</v>
      </c>
      <c r="O4" s="82">
        <v>0</v>
      </c>
      <c r="P4" s="82">
        <v>0</v>
      </c>
      <c r="Q4" s="82">
        <v>0</v>
      </c>
      <c r="R4" s="82">
        <v>0</v>
      </c>
      <c r="S4" s="82">
        <v>0</v>
      </c>
      <c r="T4" s="82">
        <v>0</v>
      </c>
      <c r="U4" s="82">
        <v>0</v>
      </c>
      <c r="V4" s="82">
        <v>0</v>
      </c>
      <c r="W4" s="82">
        <v>0</v>
      </c>
      <c r="X4" s="82">
        <v>0</v>
      </c>
      <c r="Y4" s="82">
        <v>0</v>
      </c>
      <c r="AA4" s="90"/>
    </row>
    <row r="5" spans="1:27">
      <c r="A5" s="6" t="s">
        <v>4</v>
      </c>
      <c r="B5" s="86">
        <f>IFERROR(-PMT($B$31,24,NPV($B$31,LC!C5:Y5)),0)</f>
        <v>0</v>
      </c>
      <c r="C5" s="82">
        <v>0</v>
      </c>
      <c r="D5" s="82">
        <v>0</v>
      </c>
      <c r="E5" s="82">
        <v>0</v>
      </c>
      <c r="F5" s="82">
        <v>0</v>
      </c>
      <c r="G5" s="82">
        <v>0</v>
      </c>
      <c r="H5" s="82">
        <v>0</v>
      </c>
      <c r="I5" s="82">
        <v>0</v>
      </c>
      <c r="J5" s="82">
        <v>0</v>
      </c>
      <c r="K5" s="82">
        <v>0</v>
      </c>
      <c r="L5" s="82">
        <v>0</v>
      </c>
      <c r="M5" s="82">
        <v>0</v>
      </c>
      <c r="N5" s="82">
        <v>0</v>
      </c>
      <c r="O5" s="82">
        <v>0</v>
      </c>
      <c r="P5" s="82">
        <v>0</v>
      </c>
      <c r="Q5" s="82">
        <v>0</v>
      </c>
      <c r="R5" s="82">
        <v>0</v>
      </c>
      <c r="S5" s="82">
        <v>0</v>
      </c>
      <c r="T5" s="82">
        <v>0</v>
      </c>
      <c r="U5" s="82">
        <v>0</v>
      </c>
      <c r="V5" s="82">
        <v>0</v>
      </c>
      <c r="W5" s="82">
        <v>0</v>
      </c>
      <c r="X5" s="82">
        <v>0</v>
      </c>
      <c r="Y5" s="82">
        <v>0</v>
      </c>
      <c r="AA5" s="90"/>
    </row>
    <row r="6" spans="1:27">
      <c r="A6" s="6" t="s">
        <v>181</v>
      </c>
      <c r="B6" s="86">
        <f>IFERROR(-PMT($B$31,24,NPV($B$31,LC!C6:Y6)),0)</f>
        <v>301348.68882008328</v>
      </c>
      <c r="C6" s="82">
        <f>VLOOKUP(C$3,'DLC-Smart TS'!$A$28:$S$50,19,FALSE)</f>
        <v>0</v>
      </c>
      <c r="D6" s="82">
        <f>VLOOKUP(D$3,'DLC-Smart TS'!$A$28:$S$50,19,FALSE)</f>
        <v>62212.458991218387</v>
      </c>
      <c r="E6" s="82">
        <f>VLOOKUP(E$3,'DLC-Smart TS'!$A$28:$S$50,19,FALSE)</f>
        <v>124262.08818081362</v>
      </c>
      <c r="F6" s="82">
        <f>VLOOKUP(F$3,'DLC-Smart TS'!$A$28:$S$50,19,FALSE)</f>
        <v>251441.09642444842</v>
      </c>
      <c r="G6" s="82">
        <f>VLOOKUP(G$3,'DLC-Smart TS'!$A$28:$S$50,19,FALSE)</f>
        <v>319845.43851137464</v>
      </c>
      <c r="H6" s="82">
        <f>VLOOKUP(H$3,'DLC-Smart TS'!$A$28:$S$50,19,FALSE)</f>
        <v>358053.52079662599</v>
      </c>
      <c r="I6" s="82">
        <f>VLOOKUP(I$3,'DLC-Smart TS'!$A$28:$S$50,19,FALSE)</f>
        <v>363710.25020248041</v>
      </c>
      <c r="J6" s="82">
        <f>VLOOKUP(J$3,'DLC-Smart TS'!$A$28:$S$50,19,FALSE)</f>
        <v>369955.89595313004</v>
      </c>
      <c r="K6" s="82">
        <f>VLOOKUP(K$3,'DLC-Smart TS'!$A$28:$S$50,19,FALSE)</f>
        <v>376475.94022879243</v>
      </c>
      <c r="L6" s="82">
        <f>VLOOKUP(L$3,'DLC-Smart TS'!$A$28:$S$50,19,FALSE)</f>
        <v>383545.43469272542</v>
      </c>
      <c r="M6" s="82">
        <f>VLOOKUP(M$3,'DLC-Smart TS'!$A$28:$S$50,19,FALSE)</f>
        <v>391086.88770353526</v>
      </c>
      <c r="N6" s="82">
        <f>VLOOKUP(N$3,'DLC-Smart TS'!$A$28:$S$50,19,FALSE)</f>
        <v>395103.62041675847</v>
      </c>
      <c r="O6" s="82">
        <f>VLOOKUP(O$3,'DLC-Smart TS'!$A$28:$S$50,19,FALSE)</f>
        <v>395780.24255456205</v>
      </c>
      <c r="P6" s="82">
        <f>VLOOKUP(P$3,'DLC-Smart TS'!$A$28:$S$50,19,FALSE)</f>
        <v>389219.18508122547</v>
      </c>
      <c r="Q6" s="82">
        <f>VLOOKUP(Q$3,'DLC-Smart TS'!$A$28:$S$50,19,FALSE)</f>
        <v>391674.30208309297</v>
      </c>
      <c r="R6" s="82">
        <f>VLOOKUP(R$3,'DLC-Smart TS'!$A$28:$S$50,19,FALSE)</f>
        <v>399005.82604551845</v>
      </c>
      <c r="S6" s="82">
        <f>VLOOKUP(S$3,'DLC-Smart TS'!$A$28:$S$50,19,FALSE)</f>
        <v>411216.62932479987</v>
      </c>
      <c r="T6" s="82">
        <f>VLOOKUP(T$3,'DLC-Smart TS'!$A$28:$S$50,19,FALSE)</f>
        <v>423821.34254064923</v>
      </c>
      <c r="U6" s="82">
        <f>VLOOKUP(U$3,'DLC-Smart TS'!$A$28:$S$50,19,FALSE)</f>
        <v>436949.50679382659</v>
      </c>
      <c r="V6" s="82">
        <f>VLOOKUP(V$3,'DLC-Smart TS'!$A$28:$S$50,19,FALSE)</f>
        <v>450491.64284595684</v>
      </c>
      <c r="W6" s="82">
        <f>VLOOKUP(W$3,'DLC-Smart TS'!$A$28:$S$50,19,FALSE)</f>
        <v>464460.96910142945</v>
      </c>
      <c r="X6" s="82">
        <f>VLOOKUP(X$3,'DLC-Smart TS'!$A$28:$S$50,19,FALSE)</f>
        <v>478871.11275899288</v>
      </c>
      <c r="Y6" s="82">
        <f>VLOOKUP(Y$3,'DLC-Smart TS'!$A$28:$S$50,19,FALSE)</f>
        <v>493736.14487786609</v>
      </c>
      <c r="AA6" s="90"/>
    </row>
    <row r="7" spans="1:27">
      <c r="A7" s="6" t="s">
        <v>182</v>
      </c>
      <c r="B7" s="86">
        <f>IFERROR(-PMT($B$31,24,NPV($B$31,LC!C7:Y7)),0)</f>
        <v>0</v>
      </c>
      <c r="C7" s="82">
        <v>0</v>
      </c>
      <c r="D7" s="82">
        <v>0</v>
      </c>
      <c r="E7" s="82">
        <v>0</v>
      </c>
      <c r="F7" s="82">
        <v>0</v>
      </c>
      <c r="G7" s="82">
        <v>0</v>
      </c>
      <c r="H7" s="82">
        <v>0</v>
      </c>
      <c r="I7" s="82">
        <v>0</v>
      </c>
      <c r="J7" s="82">
        <v>0</v>
      </c>
      <c r="K7" s="82">
        <v>0</v>
      </c>
      <c r="L7" s="82">
        <v>0</v>
      </c>
      <c r="M7" s="82">
        <v>0</v>
      </c>
      <c r="N7" s="82">
        <v>0</v>
      </c>
      <c r="O7" s="82">
        <v>0</v>
      </c>
      <c r="P7" s="82">
        <v>0</v>
      </c>
      <c r="Q7" s="82">
        <v>0</v>
      </c>
      <c r="R7" s="82">
        <v>0</v>
      </c>
      <c r="S7" s="82">
        <v>0</v>
      </c>
      <c r="T7" s="82">
        <v>0</v>
      </c>
      <c r="U7" s="82">
        <v>0</v>
      </c>
      <c r="V7" s="82">
        <v>0</v>
      </c>
      <c r="W7" s="82">
        <v>0</v>
      </c>
      <c r="X7" s="82">
        <v>0</v>
      </c>
      <c r="Y7" s="82">
        <v>0</v>
      </c>
      <c r="AA7" s="90"/>
    </row>
    <row r="8" spans="1:27">
      <c r="A8" s="6" t="s">
        <v>183</v>
      </c>
      <c r="B8" s="86">
        <f>IFERROR(-PMT($B$31,24,NPV($B$31,LC!C8:Y8)),0)</f>
        <v>0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82">
        <v>0</v>
      </c>
      <c r="V8" s="82">
        <v>0</v>
      </c>
      <c r="W8" s="82">
        <v>0</v>
      </c>
      <c r="X8" s="82">
        <v>0</v>
      </c>
      <c r="Y8" s="82">
        <v>0</v>
      </c>
      <c r="AA8" s="90"/>
    </row>
    <row r="9" spans="1:27">
      <c r="A9" s="6" t="s">
        <v>5</v>
      </c>
      <c r="B9" s="86">
        <f>IFERROR(-PMT($B$31,24,NPV($B$31,LC!C9:Y9)),0)</f>
        <v>55895.690236460767</v>
      </c>
      <c r="C9" s="82">
        <f>VLOOKUP(C$3,'3rd party cont.'!$A$28:$S$50,19,FALSE)</f>
        <v>0</v>
      </c>
      <c r="D9" s="82">
        <f>VLOOKUP(D$3,'3rd party cont.'!$A$28:$S$50,19,FALSE)</f>
        <v>46744.801542509274</v>
      </c>
      <c r="E9" s="82">
        <f>VLOOKUP(E$3,'3rd party cont.'!$A$28:$S$50,19,FALSE)</f>
        <v>49298.473673750181</v>
      </c>
      <c r="F9" s="82">
        <f>VLOOKUP(F$3,'3rd party cont.'!$A$28:$S$50,19,FALSE)</f>
        <v>51565.976779654535</v>
      </c>
      <c r="G9" s="82">
        <f>VLOOKUP(G$3,'3rd party cont.'!$A$28:$S$50,19,FALSE)</f>
        <v>53768.810397343426</v>
      </c>
      <c r="H9" s="82">
        <f>VLOOKUP(H$3,'3rd party cont.'!$A$28:$S$50,19,FALSE)</f>
        <v>55918.880572548085</v>
      </c>
      <c r="I9" s="82">
        <f>VLOOKUP(I$3,'3rd party cont.'!$A$28:$S$50,19,FALSE)</f>
        <v>58002.727109637977</v>
      </c>
      <c r="J9" s="82">
        <f>VLOOKUP(J$3,'3rd party cont.'!$A$28:$S$50,19,FALSE)</f>
        <v>60043.578654615951</v>
      </c>
      <c r="K9" s="82">
        <f>VLOOKUP(K$3,'3rd party cont.'!$A$28:$S$50,19,FALSE)</f>
        <v>62044.87465717773</v>
      </c>
      <c r="L9" s="82">
        <f>VLOOKUP(L$3,'3rd party cont.'!$A$28:$S$50,19,FALSE)</f>
        <v>64005.732314202694</v>
      </c>
      <c r="M9" s="82">
        <f>VLOOKUP(M$3,'3rd party cont.'!$A$28:$S$50,19,FALSE)</f>
        <v>65925.259601542217</v>
      </c>
      <c r="N9" s="82">
        <f>VLOOKUP(N$3,'3rd party cont.'!$A$28:$S$50,19,FALSE)</f>
        <v>67003.202077192254</v>
      </c>
      <c r="O9" s="82">
        <f>VLOOKUP(O$3,'3rd party cont.'!$A$28:$S$50,19,FALSE)</f>
        <v>68091.874570459142</v>
      </c>
      <c r="P9" s="82">
        <f>VLOOKUP(P$3,'3rd party cont.'!$A$28:$S$50,19,FALSE)</f>
        <v>69194.590522273327</v>
      </c>
      <c r="Q9" s="82">
        <f>VLOOKUP(Q$3,'3rd party cont.'!$A$28:$S$50,19,FALSE)</f>
        <v>70309.954101852418</v>
      </c>
      <c r="R9" s="82">
        <f>VLOOKUP(R$3,'3rd party cont.'!$A$28:$S$50,19,FALSE)</f>
        <v>71438.043007829809</v>
      </c>
      <c r="S9" s="82">
        <f>VLOOKUP(S$3,'3rd party cont.'!$A$28:$S$50,19,FALSE)</f>
        <v>72579.206339881566</v>
      </c>
      <c r="T9" s="82">
        <f>VLOOKUP(T$3,'3rd party cont.'!$A$28:$S$50,19,FALSE)</f>
        <v>73733.511356979914</v>
      </c>
      <c r="U9" s="82">
        <f>VLOOKUP(U$3,'3rd party cont.'!$A$28:$S$50,19,FALSE)</f>
        <v>74901.017441295146</v>
      </c>
      <c r="V9" s="82">
        <f>VLOOKUP(V$3,'3rd party cont.'!$A$28:$S$50,19,FALSE)</f>
        <v>76081.772915894471</v>
      </c>
      <c r="W9" s="82">
        <f>VLOOKUP(W$3,'3rd party cont.'!$A$28:$S$50,19,FALSE)</f>
        <v>77275.838149384654</v>
      </c>
      <c r="X9" s="82">
        <f>VLOOKUP(X$3,'3rd party cont.'!$A$28:$S$50,19,FALSE)</f>
        <v>78483.267720123622</v>
      </c>
      <c r="Y9" s="82">
        <f>VLOOKUP(Y$3,'3rd party cont.'!$A$28:$S$50,19,FALSE)</f>
        <v>79704.123720364514</v>
      </c>
      <c r="Z9" s="82"/>
      <c r="AA9" s="90"/>
    </row>
    <row r="10" spans="1:27">
      <c r="B10" s="86"/>
    </row>
    <row r="11" spans="1:27">
      <c r="A11" s="89" t="s">
        <v>185</v>
      </c>
      <c r="B11" s="89" t="s">
        <v>186</v>
      </c>
    </row>
    <row r="12" spans="1:27">
      <c r="A12" s="6" t="s">
        <v>3</v>
      </c>
      <c r="B12" s="92">
        <f>AVERAGE(C12:Y12)</f>
        <v>0</v>
      </c>
      <c r="C12" s="99">
        <f>HLOOKUP(C$3,'AEG Input File'!$E$2:$AB$8,2,FALSE)</f>
        <v>0</v>
      </c>
      <c r="D12" s="99">
        <f>HLOOKUP(D$3,'AEG Input File'!$E$2:$AB$8,2,FALSE)</f>
        <v>0</v>
      </c>
      <c r="E12" s="99">
        <f>HLOOKUP(E$3,'AEG Input File'!$E$2:$AB$8,2,FALSE)</f>
        <v>0</v>
      </c>
      <c r="F12" s="99">
        <f>HLOOKUP(F$3,'AEG Input File'!$E$2:$AB$8,2,FALSE)</f>
        <v>0</v>
      </c>
      <c r="G12" s="99">
        <f>HLOOKUP(G$3,'AEG Input File'!$E$2:$AB$8,2,FALSE)</f>
        <v>0</v>
      </c>
      <c r="H12" s="99">
        <f>HLOOKUP(H$3,'AEG Input File'!$E$2:$AB$8,2,FALSE)</f>
        <v>0</v>
      </c>
      <c r="I12" s="99">
        <f>HLOOKUP(I$3,'AEG Input File'!$E$2:$AB$8,2,FALSE)</f>
        <v>0</v>
      </c>
      <c r="J12" s="99">
        <f>HLOOKUP(J$3,'AEG Input File'!$E$2:$AB$8,2,FALSE)</f>
        <v>0</v>
      </c>
      <c r="K12" s="99">
        <f>HLOOKUP(K$3,'AEG Input File'!$E$2:$AB$8,2,FALSE)</f>
        <v>0</v>
      </c>
      <c r="L12" s="99">
        <f>HLOOKUP(L$3,'AEG Input File'!$E$2:$AB$8,2,FALSE)</f>
        <v>0</v>
      </c>
      <c r="M12" s="99">
        <f>HLOOKUP(M$3,'AEG Input File'!$E$2:$AB$8,2,FALSE)</f>
        <v>0</v>
      </c>
      <c r="N12" s="99">
        <f>HLOOKUP(N$3,'AEG Input File'!$E$2:$AB$8,2,FALSE)</f>
        <v>0</v>
      </c>
      <c r="O12" s="99">
        <f>HLOOKUP(O$3,'AEG Input File'!$E$2:$AB$8,2,FALSE)</f>
        <v>0</v>
      </c>
      <c r="P12" s="99">
        <f>HLOOKUP(P$3,'AEG Input File'!$E$2:$AB$8,2,FALSE)</f>
        <v>0</v>
      </c>
      <c r="Q12" s="99">
        <f>HLOOKUP(Q$3,'AEG Input File'!$E$2:$AB$8,2,FALSE)</f>
        <v>0</v>
      </c>
      <c r="R12" s="99">
        <f>HLOOKUP(R$3,'AEG Input File'!$E$2:$AB$8,2,FALSE)</f>
        <v>0</v>
      </c>
      <c r="S12" s="99">
        <f>HLOOKUP(S$3,'AEG Input File'!$E$2:$AB$8,2,FALSE)</f>
        <v>0</v>
      </c>
      <c r="T12" s="99">
        <f>HLOOKUP(T$3,'AEG Input File'!$E$2:$AB$8,2,FALSE)</f>
        <v>0</v>
      </c>
      <c r="U12" s="99">
        <f>HLOOKUP(U$3,'AEG Input File'!$E$2:$AB$8,2,FALSE)</f>
        <v>0</v>
      </c>
      <c r="V12" s="99">
        <f>HLOOKUP(V$3,'AEG Input File'!$E$2:$AB$8,2,FALSE)</f>
        <v>0</v>
      </c>
      <c r="W12" s="99">
        <f>HLOOKUP(W$3,'AEG Input File'!$E$2:$AB$8,2,FALSE)</f>
        <v>0</v>
      </c>
      <c r="X12" s="99">
        <f>HLOOKUP(X$3,'AEG Input File'!$E$2:$AB$8,2,FALSE)</f>
        <v>0</v>
      </c>
      <c r="Y12" s="99">
        <f>HLOOKUP(Y$3,'AEG Input File'!$E$2:$AB$8,2,FALSE)</f>
        <v>0</v>
      </c>
    </row>
    <row r="13" spans="1:27">
      <c r="A13" s="6" t="s">
        <v>4</v>
      </c>
      <c r="B13" s="92">
        <f t="shared" ref="B13:B17" si="0">AVERAGE(C13:Y13)</f>
        <v>0</v>
      </c>
      <c r="C13" s="99">
        <f>HLOOKUP(C$3,'AEG Input File'!$E$2:$AB$8,3,FALSE)</f>
        <v>0</v>
      </c>
      <c r="D13" s="99">
        <f>HLOOKUP(D$3,'AEG Input File'!$E$2:$AB$8,3,FALSE)</f>
        <v>0</v>
      </c>
      <c r="E13" s="99">
        <f>HLOOKUP(E$3,'AEG Input File'!$E$2:$AB$8,3,FALSE)</f>
        <v>0</v>
      </c>
      <c r="F13" s="99">
        <f>HLOOKUP(F$3,'AEG Input File'!$E$2:$AB$8,3,FALSE)</f>
        <v>0</v>
      </c>
      <c r="G13" s="99">
        <f>HLOOKUP(G$3,'AEG Input File'!$E$2:$AB$8,3,FALSE)</f>
        <v>0</v>
      </c>
      <c r="H13" s="99">
        <f>HLOOKUP(H$3,'AEG Input File'!$E$2:$AB$8,3,FALSE)</f>
        <v>0</v>
      </c>
      <c r="I13" s="99">
        <f>HLOOKUP(I$3,'AEG Input File'!$E$2:$AB$8,3,FALSE)</f>
        <v>0</v>
      </c>
      <c r="J13" s="99">
        <f>HLOOKUP(J$3,'AEG Input File'!$E$2:$AB$8,3,FALSE)</f>
        <v>0</v>
      </c>
      <c r="K13" s="99">
        <f>HLOOKUP(K$3,'AEG Input File'!$E$2:$AB$8,3,FALSE)</f>
        <v>0</v>
      </c>
      <c r="L13" s="99">
        <f>HLOOKUP(L$3,'AEG Input File'!$E$2:$AB$8,3,FALSE)</f>
        <v>0</v>
      </c>
      <c r="M13" s="99">
        <f>HLOOKUP(M$3,'AEG Input File'!$E$2:$AB$8,3,FALSE)</f>
        <v>0</v>
      </c>
      <c r="N13" s="99">
        <f>HLOOKUP(N$3,'AEG Input File'!$E$2:$AB$8,3,FALSE)</f>
        <v>0</v>
      </c>
      <c r="O13" s="99">
        <f>HLOOKUP(O$3,'AEG Input File'!$E$2:$AB$8,3,FALSE)</f>
        <v>0</v>
      </c>
      <c r="P13" s="99">
        <f>HLOOKUP(P$3,'AEG Input File'!$E$2:$AB$8,3,FALSE)</f>
        <v>0</v>
      </c>
      <c r="Q13" s="99">
        <f>HLOOKUP(Q$3,'AEG Input File'!$E$2:$AB$8,3,FALSE)</f>
        <v>0</v>
      </c>
      <c r="R13" s="99">
        <f>HLOOKUP(R$3,'AEG Input File'!$E$2:$AB$8,3,FALSE)</f>
        <v>0</v>
      </c>
      <c r="S13" s="99">
        <f>HLOOKUP(S$3,'AEG Input File'!$E$2:$AB$8,3,FALSE)</f>
        <v>0</v>
      </c>
      <c r="T13" s="99">
        <f>HLOOKUP(T$3,'AEG Input File'!$E$2:$AB$8,3,FALSE)</f>
        <v>0</v>
      </c>
      <c r="U13" s="99">
        <f>HLOOKUP(U$3,'AEG Input File'!$E$2:$AB$8,3,FALSE)</f>
        <v>0</v>
      </c>
      <c r="V13" s="99">
        <f>HLOOKUP(V$3,'AEG Input File'!$E$2:$AB$8,3,FALSE)</f>
        <v>0</v>
      </c>
      <c r="W13" s="99">
        <f>HLOOKUP(W$3,'AEG Input File'!$E$2:$AB$8,3,FALSE)</f>
        <v>0</v>
      </c>
      <c r="X13" s="99">
        <f>HLOOKUP(X$3,'AEG Input File'!$E$2:$AB$8,3,FALSE)</f>
        <v>0</v>
      </c>
      <c r="Y13" s="99">
        <f>HLOOKUP(Y$3,'AEG Input File'!$E$2:$AB$8,3,FALSE)</f>
        <v>0</v>
      </c>
    </row>
    <row r="14" spans="1:27">
      <c r="A14" s="6" t="s">
        <v>181</v>
      </c>
      <c r="B14" s="92">
        <f t="shared" si="0"/>
        <v>57.970922016312336</v>
      </c>
      <c r="C14" s="99">
        <f>HLOOKUP(C$3,'AEG Input File'!$E$2:$AB$8,4,FALSE)</f>
        <v>0</v>
      </c>
      <c r="D14" s="99">
        <f>HLOOKUP(D$3,'AEG Input File'!$E$2:$AB$8,4,FALSE)</f>
        <v>6.0236108770656625</v>
      </c>
      <c r="E14" s="99">
        <f>HLOOKUP(E$3,'AEG Input File'!$E$2:$AB$8,4,FALSE)</f>
        <v>18.238736124886501</v>
      </c>
      <c r="F14" s="99">
        <f>HLOOKUP(F$3,'AEG Input File'!$E$2:$AB$8,4,FALSE)</f>
        <v>42.98193838595278</v>
      </c>
      <c r="G14" s="99">
        <f>HLOOKUP(G$3,'AEG Input File'!$E$2:$AB$8,4,FALSE)</f>
        <v>55.736862266896615</v>
      </c>
      <c r="H14" s="99">
        <f>HLOOKUP(H$3,'AEG Input File'!$E$2:$AB$8,4,FALSE)</f>
        <v>62.461552724715453</v>
      </c>
      <c r="I14" s="99">
        <f>HLOOKUP(I$3,'AEG Input File'!$E$2:$AB$8,4,FALSE)</f>
        <v>62.997927830647996</v>
      </c>
      <c r="J14" s="99">
        <f>HLOOKUP(J$3,'AEG Input File'!$E$2:$AB$8,4,FALSE)</f>
        <v>63.539014081027894</v>
      </c>
      <c r="K14" s="99">
        <f>HLOOKUP(K$3,'AEG Input File'!$E$2:$AB$8,4,FALSE)</f>
        <v>64.084853655978989</v>
      </c>
      <c r="L14" s="99">
        <f>HLOOKUP(L$3,'AEG Input File'!$E$2:$AB$8,4,FALSE)</f>
        <v>64.635489119237022</v>
      </c>
      <c r="M14" s="99">
        <f>HLOOKUP(M$3,'AEG Input File'!$E$2:$AB$8,4,FALSE)</f>
        <v>65.190963421681971</v>
      </c>
      <c r="N14" s="99">
        <f>HLOOKUP(N$3,'AEG Input File'!$E$2:$AB$8,4,FALSE)</f>
        <v>65.75131990490317</v>
      </c>
      <c r="O14" s="99">
        <f>HLOOKUP(O$3,'AEG Input File'!$E$2:$AB$8,4,FALSE)</f>
        <v>66.31660230479774</v>
      </c>
      <c r="P14" s="99">
        <f>HLOOKUP(P$3,'AEG Input File'!$E$2:$AB$8,4,FALSE)</f>
        <v>66.886854755202393</v>
      </c>
      <c r="Q14" s="99">
        <f>HLOOKUP(Q$3,'AEG Input File'!$E$2:$AB$8,4,FALSE)</f>
        <v>67.462121791558886</v>
      </c>
      <c r="R14" s="99">
        <f>HLOOKUP(R$3,'AEG Input File'!$E$2:$AB$8,4,FALSE)</f>
        <v>68.042448354613796</v>
      </c>
      <c r="S14" s="99">
        <f>HLOOKUP(S$3,'AEG Input File'!$E$2:$AB$8,4,FALSE)</f>
        <v>68.627879794152477</v>
      </c>
      <c r="T14" s="99">
        <f>HLOOKUP(T$3,'AEG Input File'!$E$2:$AB$8,4,FALSE)</f>
        <v>69.218461872767918</v>
      </c>
      <c r="U14" s="99">
        <f>HLOOKUP(U$3,'AEG Input File'!$E$2:$AB$8,4,FALSE)</f>
        <v>69.814240769664636</v>
      </c>
      <c r="V14" s="99">
        <f>HLOOKUP(V$3,'AEG Input File'!$E$2:$AB$8,4,FALSE)</f>
        <v>70.415263084497738</v>
      </c>
      <c r="W14" s="99">
        <f>HLOOKUP(W$3,'AEG Input File'!$E$2:$AB$8,4,FALSE)</f>
        <v>71.021575841247952</v>
      </c>
      <c r="X14" s="99">
        <f>HLOOKUP(X$3,'AEG Input File'!$E$2:$AB$8,4,FALSE)</f>
        <v>71.633226492132707</v>
      </c>
      <c r="Y14" s="99">
        <f>HLOOKUP(Y$3,'AEG Input File'!$E$2:$AB$8,4,FALSE)</f>
        <v>72.250262921553343</v>
      </c>
    </row>
    <row r="15" spans="1:27">
      <c r="A15" s="6" t="s">
        <v>182</v>
      </c>
      <c r="B15" s="92">
        <f t="shared" si="0"/>
        <v>0</v>
      </c>
      <c r="C15" s="99">
        <f>HLOOKUP(C$3,'AEG Input File'!$E$2:$AB$8,5,FALSE)</f>
        <v>0</v>
      </c>
      <c r="D15" s="99">
        <f>HLOOKUP(D$3,'AEG Input File'!$E$2:$AB$8,5,FALSE)</f>
        <v>0</v>
      </c>
      <c r="E15" s="99">
        <f>HLOOKUP(E$3,'AEG Input File'!$E$2:$AB$8,5,FALSE)</f>
        <v>0</v>
      </c>
      <c r="F15" s="99">
        <f>HLOOKUP(F$3,'AEG Input File'!$E$2:$AB$8,5,FALSE)</f>
        <v>0</v>
      </c>
      <c r="G15" s="99">
        <f>HLOOKUP(G$3,'AEG Input File'!$E$2:$AB$8,5,FALSE)</f>
        <v>0</v>
      </c>
      <c r="H15" s="99">
        <f>HLOOKUP(H$3,'AEG Input File'!$E$2:$AB$8,5,FALSE)</f>
        <v>0</v>
      </c>
      <c r="I15" s="99">
        <f>HLOOKUP(I$3,'AEG Input File'!$E$2:$AB$8,5,FALSE)</f>
        <v>0</v>
      </c>
      <c r="J15" s="99">
        <f>HLOOKUP(J$3,'AEG Input File'!$E$2:$AB$8,5,FALSE)</f>
        <v>0</v>
      </c>
      <c r="K15" s="99">
        <f>HLOOKUP(K$3,'AEG Input File'!$E$2:$AB$8,5,FALSE)</f>
        <v>0</v>
      </c>
      <c r="L15" s="99">
        <f>HLOOKUP(L$3,'AEG Input File'!$E$2:$AB$8,5,FALSE)</f>
        <v>0</v>
      </c>
      <c r="M15" s="99">
        <f>HLOOKUP(M$3,'AEG Input File'!$E$2:$AB$8,5,FALSE)</f>
        <v>0</v>
      </c>
      <c r="N15" s="99">
        <f>HLOOKUP(N$3,'AEG Input File'!$E$2:$AB$8,5,FALSE)</f>
        <v>0</v>
      </c>
      <c r="O15" s="99">
        <f>HLOOKUP(O$3,'AEG Input File'!$E$2:$AB$8,5,FALSE)</f>
        <v>0</v>
      </c>
      <c r="P15" s="99">
        <f>HLOOKUP(P$3,'AEG Input File'!$E$2:$AB$8,5,FALSE)</f>
        <v>0</v>
      </c>
      <c r="Q15" s="99">
        <f>HLOOKUP(Q$3,'AEG Input File'!$E$2:$AB$8,5,FALSE)</f>
        <v>0</v>
      </c>
      <c r="R15" s="99">
        <f>HLOOKUP(R$3,'AEG Input File'!$E$2:$AB$8,5,FALSE)</f>
        <v>0</v>
      </c>
      <c r="S15" s="99">
        <f>HLOOKUP(S$3,'AEG Input File'!$E$2:$AB$8,5,FALSE)</f>
        <v>0</v>
      </c>
      <c r="T15" s="99">
        <f>HLOOKUP(T$3,'AEG Input File'!$E$2:$AB$8,5,FALSE)</f>
        <v>0</v>
      </c>
      <c r="U15" s="99">
        <f>HLOOKUP(U$3,'AEG Input File'!$E$2:$AB$8,5,FALSE)</f>
        <v>0</v>
      </c>
      <c r="V15" s="99">
        <f>HLOOKUP(V$3,'AEG Input File'!$E$2:$AB$8,5,FALSE)</f>
        <v>0</v>
      </c>
      <c r="W15" s="99">
        <f>HLOOKUP(W$3,'AEG Input File'!$E$2:$AB$8,5,FALSE)</f>
        <v>0</v>
      </c>
      <c r="X15" s="99">
        <f>HLOOKUP(X$3,'AEG Input File'!$E$2:$AB$8,5,FALSE)</f>
        <v>0</v>
      </c>
      <c r="Y15" s="99">
        <f>HLOOKUP(Y$3,'AEG Input File'!$E$2:$AB$8,5,FALSE)</f>
        <v>0</v>
      </c>
    </row>
    <row r="16" spans="1:27">
      <c r="A16" s="6" t="s">
        <v>183</v>
      </c>
      <c r="B16" s="92">
        <f t="shared" si="0"/>
        <v>0</v>
      </c>
      <c r="C16" s="99">
        <f>HLOOKUP(C$3,'AEG Input File'!$E$2:$AB$8,6,FALSE)</f>
        <v>0</v>
      </c>
      <c r="D16" s="99">
        <f>HLOOKUP(D$3,'AEG Input File'!$E$2:$AB$8,6,FALSE)</f>
        <v>0</v>
      </c>
      <c r="E16" s="99">
        <f>HLOOKUP(E$3,'AEG Input File'!$E$2:$AB$8,6,FALSE)</f>
        <v>0</v>
      </c>
      <c r="F16" s="99">
        <f>HLOOKUP(F$3,'AEG Input File'!$E$2:$AB$8,6,FALSE)</f>
        <v>0</v>
      </c>
      <c r="G16" s="99">
        <f>HLOOKUP(G$3,'AEG Input File'!$E$2:$AB$8,6,FALSE)</f>
        <v>0</v>
      </c>
      <c r="H16" s="99">
        <f>HLOOKUP(H$3,'AEG Input File'!$E$2:$AB$8,6,FALSE)</f>
        <v>0</v>
      </c>
      <c r="I16" s="99">
        <f>HLOOKUP(I$3,'AEG Input File'!$E$2:$AB$8,6,FALSE)</f>
        <v>0</v>
      </c>
      <c r="J16" s="99">
        <f>HLOOKUP(J$3,'AEG Input File'!$E$2:$AB$8,6,FALSE)</f>
        <v>0</v>
      </c>
      <c r="K16" s="99">
        <f>HLOOKUP(K$3,'AEG Input File'!$E$2:$AB$8,6,FALSE)</f>
        <v>0</v>
      </c>
      <c r="L16" s="99">
        <f>HLOOKUP(L$3,'AEG Input File'!$E$2:$AB$8,6,FALSE)</f>
        <v>0</v>
      </c>
      <c r="M16" s="99">
        <f>HLOOKUP(M$3,'AEG Input File'!$E$2:$AB$8,6,FALSE)</f>
        <v>0</v>
      </c>
      <c r="N16" s="99">
        <f>HLOOKUP(N$3,'AEG Input File'!$E$2:$AB$8,6,FALSE)</f>
        <v>0</v>
      </c>
      <c r="O16" s="99">
        <f>HLOOKUP(O$3,'AEG Input File'!$E$2:$AB$8,6,FALSE)</f>
        <v>0</v>
      </c>
      <c r="P16" s="99">
        <f>HLOOKUP(P$3,'AEG Input File'!$E$2:$AB$8,6,FALSE)</f>
        <v>0</v>
      </c>
      <c r="Q16" s="99">
        <f>HLOOKUP(Q$3,'AEG Input File'!$E$2:$AB$8,6,FALSE)</f>
        <v>0</v>
      </c>
      <c r="R16" s="99">
        <f>HLOOKUP(R$3,'AEG Input File'!$E$2:$AB$8,6,FALSE)</f>
        <v>0</v>
      </c>
      <c r="S16" s="99">
        <f>HLOOKUP(S$3,'AEG Input File'!$E$2:$AB$8,6,FALSE)</f>
        <v>0</v>
      </c>
      <c r="T16" s="99">
        <f>HLOOKUP(T$3,'AEG Input File'!$E$2:$AB$8,6,FALSE)</f>
        <v>0</v>
      </c>
      <c r="U16" s="99">
        <f>HLOOKUP(U$3,'AEG Input File'!$E$2:$AB$8,6,FALSE)</f>
        <v>0</v>
      </c>
      <c r="V16" s="99">
        <f>HLOOKUP(V$3,'AEG Input File'!$E$2:$AB$8,6,FALSE)</f>
        <v>0</v>
      </c>
      <c r="W16" s="99">
        <f>HLOOKUP(W$3,'AEG Input File'!$E$2:$AB$8,6,FALSE)</f>
        <v>0</v>
      </c>
      <c r="X16" s="99">
        <f>HLOOKUP(X$3,'AEG Input File'!$E$2:$AB$8,6,FALSE)</f>
        <v>0</v>
      </c>
      <c r="Y16" s="99">
        <f>HLOOKUP(Y$3,'AEG Input File'!$E$2:$AB$8,6,FALSE)</f>
        <v>0</v>
      </c>
    </row>
    <row r="17" spans="1:25">
      <c r="A17" s="6" t="s">
        <v>5</v>
      </c>
      <c r="B17" s="92">
        <f t="shared" si="0"/>
        <v>0.41249109922831173</v>
      </c>
      <c r="C17" s="99">
        <f>HLOOKUP(C$3,'AEG Input File'!$E$2:$AB$8,7,FALSE)</f>
        <v>0</v>
      </c>
      <c r="D17" s="99">
        <f>HLOOKUP(D$3,'AEG Input File'!$E$2:$AB$8,7,FALSE)</f>
        <v>0.21257222395003583</v>
      </c>
      <c r="E17" s="99">
        <f>HLOOKUP(E$3,'AEG Input File'!$E$2:$AB$8,7,FALSE)</f>
        <v>0.34113605282696946</v>
      </c>
      <c r="F17" s="99">
        <f>HLOOKUP(F$3,'AEG Input File'!$E$2:$AB$8,7,FALSE)</f>
        <v>0.42764135562254973</v>
      </c>
      <c r="G17" s="99">
        <f>HLOOKUP(G$3,'AEG Input File'!$E$2:$AB$8,7,FALSE)</f>
        <v>0.42959097646457556</v>
      </c>
      <c r="H17" s="99">
        <f>HLOOKUP(H$3,'AEG Input File'!$E$2:$AB$8,7,FALSE)</f>
        <v>0.43154948564580825</v>
      </c>
      <c r="I17" s="99">
        <f>HLOOKUP(I$3,'AEG Input File'!$E$2:$AB$8,7,FALSE)</f>
        <v>0.4335169236882675</v>
      </c>
      <c r="J17" s="99">
        <f>HLOOKUP(J$3,'AEG Input File'!$E$2:$AB$8,7,FALSE)</f>
        <v>0.43549333129871276</v>
      </c>
      <c r="K17" s="99">
        <f>HLOOKUP(K$3,'AEG Input File'!$E$2:$AB$8,7,FALSE)</f>
        <v>0.43747874936948661</v>
      </c>
      <c r="L17" s="99">
        <f>HLOOKUP(L$3,'AEG Input File'!$E$2:$AB$8,7,FALSE)</f>
        <v>0.43947321897935981</v>
      </c>
      <c r="M17" s="99">
        <f>HLOOKUP(M$3,'AEG Input File'!$E$2:$AB$8,7,FALSE)</f>
        <v>0.44147678139438168</v>
      </c>
      <c r="N17" s="99">
        <f>HLOOKUP(N$3,'AEG Input File'!$E$2:$AB$8,7,FALSE)</f>
        <v>0.44348947806873396</v>
      </c>
      <c r="O17" s="99">
        <f>HLOOKUP(O$3,'AEG Input File'!$E$2:$AB$8,7,FALSE)</f>
        <v>0.44551135064558817</v>
      </c>
      <c r="P17" s="99">
        <f>HLOOKUP(P$3,'AEG Input File'!$E$2:$AB$8,7,FALSE)</f>
        <v>0.44754244095796736</v>
      </c>
      <c r="Q17" s="99">
        <f>HLOOKUP(Q$3,'AEG Input File'!$E$2:$AB$8,7,FALSE)</f>
        <v>0.44958279102961229</v>
      </c>
      <c r="R17" s="99">
        <f>HLOOKUP(R$3,'AEG Input File'!$E$2:$AB$8,7,FALSE)</f>
        <v>0.45163244307584965</v>
      </c>
      <c r="S17" s="99">
        <f>HLOOKUP(S$3,'AEG Input File'!$E$2:$AB$8,7,FALSE)</f>
        <v>0.45369143950446666</v>
      </c>
      <c r="T17" s="99">
        <f>HLOOKUP(T$3,'AEG Input File'!$E$2:$AB$8,7,FALSE)</f>
        <v>0.45575982291658762</v>
      </c>
      <c r="U17" s="99">
        <f>HLOOKUP(U$3,'AEG Input File'!$E$2:$AB$8,7,FALSE)</f>
        <v>0.45783763610755612</v>
      </c>
      <c r="V17" s="99">
        <f>HLOOKUP(V$3,'AEG Input File'!$E$2:$AB$8,7,FALSE)</f>
        <v>0.45992492206781987</v>
      </c>
      <c r="W17" s="99">
        <f>HLOOKUP(W$3,'AEG Input File'!$E$2:$AB$8,7,FALSE)</f>
        <v>0.46202172398382074</v>
      </c>
      <c r="X17" s="99">
        <f>HLOOKUP(X$3,'AEG Input File'!$E$2:$AB$8,7,FALSE)</f>
        <v>0.4641280852388876</v>
      </c>
      <c r="Y17" s="99">
        <f>HLOOKUP(Y$3,'AEG Input File'!$E$2:$AB$8,7,FALSE)</f>
        <v>0.46624404941413433</v>
      </c>
    </row>
    <row r="18" spans="1:25">
      <c r="A18" s="88"/>
      <c r="B18" s="88"/>
    </row>
    <row r="19" spans="1:25">
      <c r="A19" s="95" t="s">
        <v>188</v>
      </c>
      <c r="B19" s="96" t="s">
        <v>187</v>
      </c>
    </row>
    <row r="20" spans="1:25">
      <c r="A20" s="97" t="s">
        <v>3</v>
      </c>
      <c r="B20" s="98">
        <f>-PMT($B$31,24,NPV($B$31,LC!C20:Y20))</f>
        <v>0</v>
      </c>
      <c r="C20" s="82">
        <f t="shared" ref="C20" si="1">IFERROR(C4/(C12*1000),0)</f>
        <v>0</v>
      </c>
      <c r="D20" s="82">
        <f>IFERROR(D4/(D12),0)</f>
        <v>0</v>
      </c>
      <c r="E20" s="82">
        <f t="shared" ref="E20:Y25" si="2">IFERROR(E4/(E12),0)</f>
        <v>0</v>
      </c>
      <c r="F20" s="82">
        <f t="shared" si="2"/>
        <v>0</v>
      </c>
      <c r="G20" s="82">
        <f t="shared" si="2"/>
        <v>0</v>
      </c>
      <c r="H20" s="82">
        <f t="shared" si="2"/>
        <v>0</v>
      </c>
      <c r="I20" s="82">
        <f t="shared" si="2"/>
        <v>0</v>
      </c>
      <c r="J20" s="82">
        <f t="shared" si="2"/>
        <v>0</v>
      </c>
      <c r="K20" s="82">
        <f t="shared" si="2"/>
        <v>0</v>
      </c>
      <c r="L20" s="82">
        <f t="shared" si="2"/>
        <v>0</v>
      </c>
      <c r="M20" s="82">
        <f t="shared" si="2"/>
        <v>0</v>
      </c>
      <c r="N20" s="82">
        <f t="shared" si="2"/>
        <v>0</v>
      </c>
      <c r="O20" s="82">
        <f t="shared" si="2"/>
        <v>0</v>
      </c>
      <c r="P20" s="82">
        <f t="shared" si="2"/>
        <v>0</v>
      </c>
      <c r="Q20" s="82">
        <f t="shared" si="2"/>
        <v>0</v>
      </c>
      <c r="R20" s="82">
        <f t="shared" si="2"/>
        <v>0</v>
      </c>
      <c r="S20" s="82">
        <f t="shared" si="2"/>
        <v>0</v>
      </c>
      <c r="T20" s="82">
        <f t="shared" si="2"/>
        <v>0</v>
      </c>
      <c r="U20" s="82">
        <f t="shared" si="2"/>
        <v>0</v>
      </c>
      <c r="V20" s="82">
        <f t="shared" si="2"/>
        <v>0</v>
      </c>
      <c r="W20" s="82">
        <f t="shared" si="2"/>
        <v>0</v>
      </c>
      <c r="X20" s="82">
        <f t="shared" si="2"/>
        <v>0</v>
      </c>
      <c r="Y20" s="82">
        <f t="shared" si="2"/>
        <v>0</v>
      </c>
    </row>
    <row r="21" spans="1:25">
      <c r="A21" s="97" t="s">
        <v>4</v>
      </c>
      <c r="B21" s="98">
        <f>-PMT($B$31,24,NPV($B$31,LC!C21:Y21))</f>
        <v>0</v>
      </c>
      <c r="C21" s="82">
        <f t="shared" ref="C21" si="3">IFERROR(C5/(C13*1000),0)</f>
        <v>0</v>
      </c>
      <c r="D21" s="82">
        <f t="shared" ref="D21:S24" si="4">IFERROR(D5/(D13),0)</f>
        <v>0</v>
      </c>
      <c r="E21" s="82">
        <f t="shared" si="4"/>
        <v>0</v>
      </c>
      <c r="F21" s="82">
        <f t="shared" si="4"/>
        <v>0</v>
      </c>
      <c r="G21" s="82">
        <f t="shared" si="4"/>
        <v>0</v>
      </c>
      <c r="H21" s="82">
        <f t="shared" si="4"/>
        <v>0</v>
      </c>
      <c r="I21" s="82">
        <f t="shared" si="4"/>
        <v>0</v>
      </c>
      <c r="J21" s="82">
        <f t="shared" si="4"/>
        <v>0</v>
      </c>
      <c r="K21" s="82">
        <f t="shared" si="4"/>
        <v>0</v>
      </c>
      <c r="L21" s="82">
        <f t="shared" si="4"/>
        <v>0</v>
      </c>
      <c r="M21" s="82">
        <f t="shared" si="4"/>
        <v>0</v>
      </c>
      <c r="N21" s="82">
        <f t="shared" si="4"/>
        <v>0</v>
      </c>
      <c r="O21" s="82">
        <f t="shared" si="4"/>
        <v>0</v>
      </c>
      <c r="P21" s="82">
        <f t="shared" si="4"/>
        <v>0</v>
      </c>
      <c r="Q21" s="82">
        <f t="shared" si="4"/>
        <v>0</v>
      </c>
      <c r="R21" s="82">
        <f t="shared" si="4"/>
        <v>0</v>
      </c>
      <c r="S21" s="82">
        <f t="shared" si="4"/>
        <v>0</v>
      </c>
      <c r="T21" s="82">
        <f t="shared" si="2"/>
        <v>0</v>
      </c>
      <c r="U21" s="82">
        <f t="shared" si="2"/>
        <v>0</v>
      </c>
      <c r="V21" s="82">
        <f t="shared" si="2"/>
        <v>0</v>
      </c>
      <c r="W21" s="82">
        <f t="shared" si="2"/>
        <v>0</v>
      </c>
      <c r="X21" s="82">
        <f t="shared" si="2"/>
        <v>0</v>
      </c>
      <c r="Y21" s="82">
        <f t="shared" si="2"/>
        <v>0</v>
      </c>
    </row>
    <row r="22" spans="1:25">
      <c r="A22" s="97" t="s">
        <v>181</v>
      </c>
      <c r="B22" s="98">
        <f>-PMT($B$31,24,NPV($B$31,LC!C22:Y22))</f>
        <v>5766.9201657593885</v>
      </c>
      <c r="C22" s="82">
        <f t="shared" ref="C22" si="5">IFERROR(C6/(C14*1000),0)</f>
        <v>0</v>
      </c>
      <c r="D22" s="82">
        <f>IFERROR(D6/(D14),0)</f>
        <v>10328.100579684942</v>
      </c>
      <c r="E22" s="82">
        <f t="shared" si="2"/>
        <v>6813.0865718957211</v>
      </c>
      <c r="F22" s="82">
        <f t="shared" si="2"/>
        <v>5849.9245466003367</v>
      </c>
      <c r="G22" s="82">
        <f t="shared" si="2"/>
        <v>5738.4902110167423</v>
      </c>
      <c r="H22" s="82">
        <f t="shared" si="2"/>
        <v>5732.3826446432149</v>
      </c>
      <c r="I22" s="82">
        <f t="shared" si="2"/>
        <v>5773.3684698362131</v>
      </c>
      <c r="J22" s="82">
        <f t="shared" si="2"/>
        <v>5822.4997870024417</v>
      </c>
      <c r="K22" s="82">
        <f t="shared" si="2"/>
        <v>5874.6477326732256</v>
      </c>
      <c r="L22" s="82">
        <f t="shared" si="2"/>
        <v>5933.9758996048722</v>
      </c>
      <c r="M22" s="82">
        <f t="shared" si="2"/>
        <v>5999.0966105811995</v>
      </c>
      <c r="N22" s="82">
        <f t="shared" si="2"/>
        <v>6009.0599091881504</v>
      </c>
      <c r="O22" s="82">
        <f t="shared" si="2"/>
        <v>5968.0416185304011</v>
      </c>
      <c r="P22" s="82">
        <f t="shared" si="2"/>
        <v>5819.0684328889365</v>
      </c>
      <c r="Q22" s="82">
        <f t="shared" si="2"/>
        <v>5805.8402505226386</v>
      </c>
      <c r="R22" s="82">
        <f t="shared" si="2"/>
        <v>5864.072144583004</v>
      </c>
      <c r="S22" s="82">
        <f t="shared" si="2"/>
        <v>5991.9763011509804</v>
      </c>
      <c r="T22" s="82">
        <f t="shared" si="2"/>
        <v>6122.9523319903465</v>
      </c>
      <c r="U22" s="82">
        <f t="shared" si="2"/>
        <v>6258.744662646076</v>
      </c>
      <c r="V22" s="82">
        <f t="shared" si="2"/>
        <v>6397.6419757939493</v>
      </c>
      <c r="W22" s="82">
        <f t="shared" si="2"/>
        <v>6539.7164678466561</v>
      </c>
      <c r="X22" s="82">
        <f t="shared" si="2"/>
        <v>6685.041791487447</v>
      </c>
      <c r="Y22" s="82">
        <f t="shared" si="2"/>
        <v>6833.6934000357405</v>
      </c>
    </row>
    <row r="23" spans="1:25">
      <c r="A23" s="97" t="s">
        <v>182</v>
      </c>
      <c r="B23" s="98">
        <f>-PMT($B$31,24,NPV($B$31,LC!C23:Y23))</f>
        <v>0</v>
      </c>
      <c r="C23" s="82">
        <f t="shared" ref="C23" si="6">IFERROR(C7/(C15*1000),0)</f>
        <v>0</v>
      </c>
      <c r="D23" s="82">
        <f t="shared" si="4"/>
        <v>0</v>
      </c>
      <c r="E23" s="82">
        <f t="shared" si="2"/>
        <v>0</v>
      </c>
      <c r="F23" s="82">
        <f t="shared" si="2"/>
        <v>0</v>
      </c>
      <c r="G23" s="82">
        <f t="shared" si="2"/>
        <v>0</v>
      </c>
      <c r="H23" s="82">
        <f t="shared" si="2"/>
        <v>0</v>
      </c>
      <c r="I23" s="82">
        <f t="shared" si="2"/>
        <v>0</v>
      </c>
      <c r="J23" s="82">
        <f t="shared" si="2"/>
        <v>0</v>
      </c>
      <c r="K23" s="82">
        <f t="shared" si="2"/>
        <v>0</v>
      </c>
      <c r="L23" s="82">
        <f t="shared" si="2"/>
        <v>0</v>
      </c>
      <c r="M23" s="82">
        <f t="shared" si="2"/>
        <v>0</v>
      </c>
      <c r="N23" s="82">
        <f t="shared" si="2"/>
        <v>0</v>
      </c>
      <c r="O23" s="82">
        <f t="shared" si="2"/>
        <v>0</v>
      </c>
      <c r="P23" s="82">
        <f t="shared" si="2"/>
        <v>0</v>
      </c>
      <c r="Q23" s="82">
        <f t="shared" si="2"/>
        <v>0</v>
      </c>
      <c r="R23" s="82">
        <f t="shared" si="2"/>
        <v>0</v>
      </c>
      <c r="S23" s="82">
        <f t="shared" si="2"/>
        <v>0</v>
      </c>
      <c r="T23" s="82">
        <f t="shared" si="2"/>
        <v>0</v>
      </c>
      <c r="U23" s="82">
        <f t="shared" si="2"/>
        <v>0</v>
      </c>
      <c r="V23" s="82">
        <f t="shared" si="2"/>
        <v>0</v>
      </c>
      <c r="W23" s="82">
        <f t="shared" si="2"/>
        <v>0</v>
      </c>
      <c r="X23" s="82">
        <f t="shared" si="2"/>
        <v>0</v>
      </c>
      <c r="Y23" s="82">
        <f t="shared" si="2"/>
        <v>0</v>
      </c>
    </row>
    <row r="24" spans="1:25">
      <c r="A24" s="97" t="s">
        <v>183</v>
      </c>
      <c r="B24" s="98">
        <f>-PMT($B$31,24,NPV($B$31,LC!C24:Y24))</f>
        <v>0</v>
      </c>
      <c r="C24" s="82">
        <f t="shared" ref="C24" si="7">IFERROR(C8/(C16*1000),0)</f>
        <v>0</v>
      </c>
      <c r="D24" s="82">
        <f t="shared" si="4"/>
        <v>0</v>
      </c>
      <c r="E24" s="82">
        <f t="shared" si="2"/>
        <v>0</v>
      </c>
      <c r="F24" s="82">
        <f t="shared" si="2"/>
        <v>0</v>
      </c>
      <c r="G24" s="82">
        <f t="shared" si="2"/>
        <v>0</v>
      </c>
      <c r="H24" s="82">
        <f t="shared" si="2"/>
        <v>0</v>
      </c>
      <c r="I24" s="82">
        <f t="shared" si="2"/>
        <v>0</v>
      </c>
      <c r="J24" s="82">
        <f t="shared" si="2"/>
        <v>0</v>
      </c>
      <c r="K24" s="82">
        <f t="shared" si="2"/>
        <v>0</v>
      </c>
      <c r="L24" s="82">
        <f t="shared" si="2"/>
        <v>0</v>
      </c>
      <c r="M24" s="82">
        <f t="shared" si="2"/>
        <v>0</v>
      </c>
      <c r="N24" s="82">
        <f t="shared" si="2"/>
        <v>0</v>
      </c>
      <c r="O24" s="82">
        <f t="shared" si="2"/>
        <v>0</v>
      </c>
      <c r="P24" s="82">
        <f t="shared" si="2"/>
        <v>0</v>
      </c>
      <c r="Q24" s="82">
        <f t="shared" si="2"/>
        <v>0</v>
      </c>
      <c r="R24" s="82">
        <f t="shared" si="2"/>
        <v>0</v>
      </c>
      <c r="S24" s="82">
        <f t="shared" si="2"/>
        <v>0</v>
      </c>
      <c r="T24" s="82">
        <f t="shared" si="2"/>
        <v>0</v>
      </c>
      <c r="U24" s="82">
        <f t="shared" si="2"/>
        <v>0</v>
      </c>
      <c r="V24" s="82">
        <f t="shared" si="2"/>
        <v>0</v>
      </c>
      <c r="W24" s="82">
        <f t="shared" si="2"/>
        <v>0</v>
      </c>
      <c r="X24" s="82">
        <f t="shared" si="2"/>
        <v>0</v>
      </c>
      <c r="Y24" s="82">
        <f t="shared" si="2"/>
        <v>0</v>
      </c>
    </row>
    <row r="25" spans="1:25">
      <c r="A25" s="97" t="s">
        <v>5</v>
      </c>
      <c r="B25" s="98">
        <f>-PMT($B$31,24,NPV($B$31,LC!C25:Y25))</f>
        <v>136783.23393766664</v>
      </c>
      <c r="C25" s="82">
        <f t="shared" ref="C25" si="8">IFERROR(C9/(C17*1000),0)</f>
        <v>0</v>
      </c>
      <c r="D25" s="82">
        <f>IFERROR(D9/(D17),0)</f>
        <v>219900.79735674418</v>
      </c>
      <c r="E25" s="82">
        <f t="shared" si="2"/>
        <v>144512.6460988727</v>
      </c>
      <c r="F25" s="82">
        <f t="shared" si="2"/>
        <v>120582.29659427129</v>
      </c>
      <c r="G25" s="82">
        <f t="shared" si="2"/>
        <v>125162.80216089978</v>
      </c>
      <c r="H25" s="82">
        <f t="shared" si="2"/>
        <v>129576.98348050677</v>
      </c>
      <c r="I25" s="82">
        <f t="shared" si="2"/>
        <v>133795.76191896596</v>
      </c>
      <c r="J25" s="82">
        <f t="shared" si="2"/>
        <v>137874.85212587783</v>
      </c>
      <c r="K25" s="82">
        <f t="shared" si="2"/>
        <v>141823.74514556307</v>
      </c>
      <c r="L25" s="82">
        <f t="shared" si="2"/>
        <v>145641.9402821649</v>
      </c>
      <c r="M25" s="82">
        <f t="shared" si="2"/>
        <v>149328.93954993665</v>
      </c>
      <c r="N25" s="82">
        <f t="shared" si="2"/>
        <v>151081.83032655355</v>
      </c>
      <c r="O25" s="82">
        <f t="shared" si="2"/>
        <v>152839.81984249686</v>
      </c>
      <c r="P25" s="82">
        <f t="shared" si="2"/>
        <v>154610.1200461835</v>
      </c>
      <c r="Q25" s="82">
        <f t="shared" si="2"/>
        <v>156389.33585698874</v>
      </c>
      <c r="R25" s="82">
        <f t="shared" si="2"/>
        <v>158177.39425737425</v>
      </c>
      <c r="S25" s="82">
        <f t="shared" si="2"/>
        <v>159974.81993302412</v>
      </c>
      <c r="T25" s="82">
        <f t="shared" si="2"/>
        <v>161781.50782385768</v>
      </c>
      <c r="U25" s="82">
        <f t="shared" si="2"/>
        <v>163597.33568015203</v>
      </c>
      <c r="V25" s="82">
        <f t="shared" si="2"/>
        <v>165422.15754221633</v>
      </c>
      <c r="W25" s="82">
        <f t="shared" si="2"/>
        <v>167255.85429851071</v>
      </c>
      <c r="X25" s="82">
        <f t="shared" si="2"/>
        <v>169098.29466520678</v>
      </c>
      <c r="Y25" s="82">
        <f t="shared" si="2"/>
        <v>170949.3640090804</v>
      </c>
    </row>
    <row r="26" spans="1:25">
      <c r="A26" s="6"/>
      <c r="B26" s="83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</row>
    <row r="27" spans="1:25">
      <c r="A27" s="6"/>
      <c r="B27" s="83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</row>
    <row r="28" spans="1:25">
      <c r="A28" s="6"/>
      <c r="B28" s="83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</row>
    <row r="29" spans="1:25">
      <c r="A29" s="6"/>
      <c r="B29" s="83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</row>
    <row r="30" spans="1:25">
      <c r="A30" s="6"/>
      <c r="B30" s="83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</row>
    <row r="31" spans="1:25">
      <c r="A31" s="93" t="s">
        <v>189</v>
      </c>
      <c r="B31" s="94">
        <v>6.5799999999999997E-2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</row>
    <row r="32" spans="1:25">
      <c r="A32" s="93" t="s">
        <v>190</v>
      </c>
      <c r="B32" s="94">
        <v>6.5600000000000006E-2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</row>
    <row r="33" spans="1:25">
      <c r="A33" s="93" t="s">
        <v>191</v>
      </c>
      <c r="B33" s="94">
        <v>6.7100000000000007E-2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</row>
    <row r="34" spans="1:25">
      <c r="A34" s="6"/>
      <c r="B34" s="83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</row>
    <row r="35" spans="1:25">
      <c r="A35" s="6"/>
      <c r="B35" s="83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</row>
    <row r="43" spans="1:25">
      <c r="G43" s="84"/>
    </row>
    <row r="44" spans="1:25">
      <c r="C44" s="84"/>
      <c r="G44" s="84"/>
    </row>
    <row r="45" spans="1:25">
      <c r="C45" s="84"/>
      <c r="D45" s="84"/>
      <c r="F45" s="84"/>
      <c r="G45" s="84"/>
    </row>
    <row r="46" spans="1:25">
      <c r="G46" s="84"/>
    </row>
    <row r="47" spans="1:25" ht="15.75">
      <c r="C47" s="10"/>
      <c r="F47" s="84"/>
      <c r="G47" s="84"/>
    </row>
    <row r="48" spans="1:25" ht="15.75">
      <c r="C48" s="10"/>
      <c r="F48" s="84"/>
      <c r="G48" s="84"/>
    </row>
    <row r="49" spans="3:7" ht="15.75">
      <c r="C49" s="10"/>
      <c r="F49" s="84"/>
      <c r="G49" s="84"/>
    </row>
    <row r="50" spans="3:7" ht="15.75">
      <c r="C50" s="10"/>
      <c r="F50" s="84"/>
    </row>
    <row r="51" spans="3:7" ht="15.75">
      <c r="C51" s="10"/>
      <c r="F51" s="84"/>
    </row>
    <row r="52" spans="3:7" ht="15.75">
      <c r="C52" s="10"/>
      <c r="F52" s="84"/>
    </row>
    <row r="53" spans="3:7" ht="15.75">
      <c r="C53" s="10"/>
      <c r="F53" s="84"/>
    </row>
    <row r="54" spans="3:7" ht="15.75">
      <c r="C54" s="10"/>
      <c r="F54" s="84"/>
    </row>
    <row r="55" spans="3:7" ht="15.75">
      <c r="C55" s="10"/>
      <c r="F55" s="84"/>
    </row>
    <row r="56" spans="3:7" ht="15.75">
      <c r="C56" s="10"/>
      <c r="F56" s="84"/>
    </row>
    <row r="57" spans="3:7" ht="15.75">
      <c r="C57" s="10"/>
      <c r="F57" s="84"/>
    </row>
    <row r="58" spans="3:7" ht="15.75">
      <c r="C58" s="10"/>
      <c r="F58" s="84"/>
    </row>
    <row r="59" spans="3:7" ht="15.75">
      <c r="C59" s="10"/>
      <c r="F59" s="84"/>
    </row>
    <row r="60" spans="3:7" ht="15.75">
      <c r="C60" s="10"/>
      <c r="F60" s="84"/>
    </row>
    <row r="61" spans="3:7" ht="15.75">
      <c r="C61" s="10"/>
      <c r="F61" s="84"/>
    </row>
    <row r="62" spans="3:7" ht="15.75">
      <c r="C62" s="10"/>
      <c r="F62" s="84"/>
    </row>
    <row r="63" spans="3:7" ht="15.75">
      <c r="C63" s="10"/>
      <c r="F63" s="84"/>
    </row>
    <row r="64" spans="3:7" ht="15.75">
      <c r="C64" s="10"/>
      <c r="F64" s="84"/>
    </row>
    <row r="65" spans="3:6" ht="15.75">
      <c r="C65" s="10"/>
      <c r="F65" s="84"/>
    </row>
    <row r="66" spans="3:6" ht="15.75">
      <c r="C66" s="10"/>
      <c r="F66" s="84"/>
    </row>
    <row r="67" spans="3:6" ht="15.75">
      <c r="C67" s="10"/>
      <c r="F67" s="84"/>
    </row>
    <row r="68" spans="3:6" ht="15.75">
      <c r="C68" s="10"/>
      <c r="F68" s="84"/>
    </row>
    <row r="69" spans="3:6" ht="15.75">
      <c r="C69" s="10"/>
      <c r="F69" s="84"/>
    </row>
    <row r="70" spans="3:6" ht="15.75">
      <c r="C70" s="10"/>
      <c r="F70" s="84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48DF2-B83C-4AA4-B3FA-DA31617CB5A2}">
  <sheetPr codeName="Sheet25">
    <pageSetUpPr fitToPage="1"/>
  </sheetPr>
  <dimension ref="A1:CF421"/>
  <sheetViews>
    <sheetView zoomScale="50" zoomScaleNormal="50" workbookViewId="0">
      <pane xSplit="1" ySplit="27" topLeftCell="B28" activePane="bottomRight" state="frozen"/>
      <selection activeCell="D1" sqref="D1"/>
      <selection pane="topRight" activeCell="D1" sqref="D1"/>
      <selection pane="bottomLeft" activeCell="D1" sqref="D1"/>
      <selection pane="bottomRight" activeCell="B29" sqref="B29"/>
    </sheetView>
  </sheetViews>
  <sheetFormatPr defaultColWidth="14.85546875" defaultRowHeight="15.75"/>
  <cols>
    <col min="1" max="1" width="14.85546875" style="15" customWidth="1"/>
    <col min="2" max="12" width="16.42578125" style="15" customWidth="1"/>
    <col min="13" max="13" width="19.42578125" style="15" customWidth="1"/>
    <col min="14" max="14" width="16.42578125" style="15" customWidth="1"/>
    <col min="15" max="15" width="17.85546875" style="15" customWidth="1"/>
    <col min="16" max="17" width="14.85546875" style="15" customWidth="1"/>
    <col min="18" max="18" width="16.5703125" style="15" customWidth="1"/>
    <col min="19" max="19" width="18" style="15" bestFit="1" customWidth="1"/>
    <col min="20" max="20" width="16.42578125" style="15" customWidth="1"/>
    <col min="21" max="21" width="13.7109375" style="17" customWidth="1"/>
    <col min="22" max="22" width="18" style="15" bestFit="1" customWidth="1"/>
    <col min="23" max="27" width="14.85546875" style="15" customWidth="1"/>
    <col min="28" max="28" width="19" style="15" customWidth="1"/>
    <col min="29" max="29" width="14.85546875" style="15" customWidth="1"/>
    <col min="30" max="30" width="19" style="15" customWidth="1"/>
    <col min="31" max="31" width="17.28515625" style="15" customWidth="1"/>
    <col min="32" max="32" width="16.28515625" style="15" customWidth="1"/>
    <col min="33" max="33" width="17.42578125" style="15" customWidth="1"/>
    <col min="34" max="34" width="19.85546875" style="15" customWidth="1"/>
    <col min="35" max="35" width="16.5703125" style="15" customWidth="1"/>
    <col min="36" max="36" width="18.85546875" style="15" customWidth="1"/>
    <col min="37" max="37" width="14.85546875" style="15" customWidth="1"/>
    <col min="38" max="40" width="17.7109375" style="15" customWidth="1"/>
    <col min="41" max="41" width="14.85546875" style="15" customWidth="1"/>
    <col min="42" max="42" width="8.5703125" style="18" customWidth="1"/>
    <col min="43" max="43" width="9.85546875" style="18" customWidth="1"/>
    <col min="44" max="45" width="14.85546875" style="15" customWidth="1"/>
    <col min="46" max="46" width="18.85546875" style="15" customWidth="1"/>
    <col min="47" max="47" width="3.42578125" style="15" customWidth="1"/>
    <col min="48" max="50" width="14.85546875" style="15" customWidth="1"/>
    <col min="51" max="53" width="16.28515625" style="15" customWidth="1"/>
    <col min="54" max="16384" width="14.85546875" style="15"/>
  </cols>
  <sheetData>
    <row r="1" spans="1:61" ht="18.75">
      <c r="A1" s="9" t="s">
        <v>10</v>
      </c>
      <c r="B1" s="10"/>
      <c r="C1" s="10"/>
      <c r="D1" s="11">
        <v>1.6402400000000001E-2</v>
      </c>
      <c r="E1" s="10"/>
      <c r="F1" s="10"/>
      <c r="G1" s="12"/>
      <c r="H1" s="10"/>
      <c r="I1" s="9" t="s">
        <v>11</v>
      </c>
      <c r="J1" s="10"/>
      <c r="K1" s="10"/>
      <c r="L1" s="13">
        <v>0.5</v>
      </c>
      <c r="M1" s="13">
        <v>5.1999999999999998E-2</v>
      </c>
      <c r="N1" s="14">
        <f>ROUND(L1*M1,4)</f>
        <v>2.5999999999999999E-2</v>
      </c>
      <c r="O1" s="14">
        <f>N1*(1-D2)</f>
        <v>2.0539999999999999E-2</v>
      </c>
      <c r="P1" s="10"/>
      <c r="Q1" s="10" t="s">
        <v>12</v>
      </c>
      <c r="R1" s="10"/>
      <c r="T1" s="16">
        <v>1</v>
      </c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0"/>
      <c r="BC1" s="10"/>
      <c r="BD1" s="10"/>
      <c r="BE1" s="10"/>
      <c r="BF1" s="10"/>
      <c r="BG1" s="10"/>
      <c r="BH1" s="19"/>
      <c r="BI1" s="19"/>
    </row>
    <row r="2" spans="1:61" ht="18.75">
      <c r="A2" s="9" t="s">
        <v>13</v>
      </c>
      <c r="B2" s="10"/>
      <c r="C2" s="10"/>
      <c r="D2" s="18">
        <v>0.21</v>
      </c>
      <c r="E2" s="10"/>
      <c r="F2" s="10"/>
      <c r="G2" s="12"/>
      <c r="H2" s="10"/>
      <c r="I2" s="9" t="s">
        <v>14</v>
      </c>
      <c r="J2" s="10"/>
      <c r="K2" s="10"/>
      <c r="L2" s="13">
        <v>0</v>
      </c>
      <c r="M2" s="13">
        <v>0</v>
      </c>
      <c r="N2" s="14">
        <f>ROUND(L2*M2,4)</f>
        <v>0</v>
      </c>
      <c r="O2" s="14">
        <f>N2</f>
        <v>0</v>
      </c>
      <c r="P2" s="10"/>
      <c r="Q2" s="10" t="s">
        <v>15</v>
      </c>
      <c r="R2" s="10"/>
      <c r="T2" s="20">
        <v>0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0"/>
      <c r="BC2" s="10"/>
      <c r="BD2" s="10"/>
      <c r="BE2" s="10"/>
      <c r="BF2" s="10"/>
      <c r="BG2" s="10"/>
      <c r="BH2" s="19"/>
      <c r="BI2" s="19"/>
    </row>
    <row r="3" spans="1:61" ht="18.75">
      <c r="A3" s="9" t="s">
        <v>16</v>
      </c>
      <c r="B3" s="10"/>
      <c r="C3" s="10"/>
      <c r="D3" s="18">
        <f>+O4</f>
        <v>6.8040000000000003E-2</v>
      </c>
      <c r="E3" s="10"/>
      <c r="F3" s="10"/>
      <c r="G3" s="12"/>
      <c r="H3" s="10"/>
      <c r="I3" s="9" t="s">
        <v>17</v>
      </c>
      <c r="J3" s="10"/>
      <c r="K3" s="10"/>
      <c r="L3" s="13">
        <v>0.5</v>
      </c>
      <c r="M3" s="13">
        <v>9.5000000000000001E-2</v>
      </c>
      <c r="N3" s="14">
        <f>ROUND(L3*M3,4)</f>
        <v>4.7500000000000001E-2</v>
      </c>
      <c r="O3" s="14">
        <f>N3</f>
        <v>4.7500000000000001E-2</v>
      </c>
      <c r="P3" s="10"/>
      <c r="Q3" s="10" t="s">
        <v>18</v>
      </c>
      <c r="R3" s="10"/>
      <c r="T3" s="20">
        <v>0</v>
      </c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R3" s="19"/>
      <c r="AS3" s="19"/>
      <c r="AT3" s="19"/>
      <c r="AU3" s="19"/>
      <c r="AV3" s="19"/>
      <c r="AW3" s="19"/>
      <c r="AX3" s="19"/>
      <c r="AY3" s="19"/>
      <c r="AZ3" s="19"/>
      <c r="BA3" s="19"/>
    </row>
    <row r="4" spans="1:61">
      <c r="A4" s="9" t="s">
        <v>19</v>
      </c>
      <c r="B4" s="10"/>
      <c r="C4" s="10"/>
      <c r="D4" s="21">
        <v>4</v>
      </c>
      <c r="E4" s="9" t="s">
        <v>20</v>
      </c>
      <c r="F4" s="10"/>
      <c r="G4" s="10"/>
      <c r="H4" s="10"/>
      <c r="I4" s="10"/>
      <c r="J4" s="10"/>
      <c r="K4" s="10"/>
      <c r="L4" s="22"/>
      <c r="M4" s="22"/>
      <c r="N4" s="14">
        <f>SUM(N1:N3)</f>
        <v>7.3499999999999996E-2</v>
      </c>
      <c r="O4" s="14">
        <f>SUM(O1:O3)</f>
        <v>6.8040000000000003E-2</v>
      </c>
      <c r="P4" s="10"/>
      <c r="Q4" s="10" t="s">
        <v>21</v>
      </c>
      <c r="R4" s="10"/>
      <c r="T4" s="20">
        <v>0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spans="1:61">
      <c r="A5" s="10"/>
      <c r="B5" s="10"/>
      <c r="C5" s="10"/>
      <c r="D5" s="10"/>
      <c r="E5" s="9" t="s">
        <v>22</v>
      </c>
      <c r="F5" s="10"/>
      <c r="G5" s="10"/>
      <c r="H5" s="10"/>
      <c r="I5" s="9"/>
      <c r="J5" s="10"/>
      <c r="K5" s="10"/>
      <c r="M5" s="10"/>
      <c r="N5" s="10"/>
      <c r="O5" s="10"/>
      <c r="P5" s="10"/>
      <c r="Q5" s="10" t="s">
        <v>23</v>
      </c>
      <c r="R5" s="10"/>
      <c r="T5" s="20">
        <v>0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R5" s="19"/>
      <c r="AS5" s="19"/>
      <c r="AT5" s="19"/>
      <c r="AU5" s="19"/>
      <c r="AV5" s="19"/>
      <c r="AW5" s="19"/>
      <c r="AX5" s="19"/>
      <c r="AY5" s="19"/>
      <c r="AZ5" s="19"/>
      <c r="BA5" s="19"/>
    </row>
    <row r="6" spans="1:61" ht="16.5" thickBot="1">
      <c r="A6" s="10"/>
      <c r="B6" s="10"/>
      <c r="C6" s="10"/>
      <c r="D6" s="10"/>
      <c r="E6" s="9" t="s">
        <v>24</v>
      </c>
      <c r="F6" s="10"/>
      <c r="G6" s="10"/>
      <c r="H6" s="10"/>
      <c r="I6" s="9"/>
      <c r="J6" s="10"/>
      <c r="K6" s="10"/>
      <c r="M6" s="10"/>
      <c r="N6" s="10"/>
      <c r="O6" s="10"/>
      <c r="P6" s="10"/>
      <c r="Q6" s="15" t="s">
        <v>25</v>
      </c>
      <c r="T6" s="20">
        <v>0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R6" s="19"/>
      <c r="AS6" s="19"/>
      <c r="AT6" s="19"/>
      <c r="AU6" s="19"/>
      <c r="AV6" s="19"/>
      <c r="AW6" s="19"/>
      <c r="AX6" s="19"/>
      <c r="AY6" s="19"/>
      <c r="AZ6" s="19"/>
      <c r="BA6" s="19"/>
    </row>
    <row r="7" spans="1:61" ht="16.5" thickTop="1">
      <c r="A7" s="10"/>
      <c r="B7" s="10"/>
      <c r="C7" s="10"/>
      <c r="D7" s="10"/>
      <c r="E7" s="9" t="s">
        <v>26</v>
      </c>
      <c r="F7" s="10"/>
      <c r="G7" s="10"/>
      <c r="H7" s="10"/>
      <c r="I7" s="10"/>
      <c r="J7" s="10"/>
      <c r="K7" s="10"/>
      <c r="L7" s="10"/>
      <c r="M7" s="10"/>
      <c r="N7" s="23" t="s">
        <v>27</v>
      </c>
      <c r="O7" s="24"/>
      <c r="P7" s="25"/>
      <c r="T7" s="26" t="s">
        <v>28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R7" s="19"/>
      <c r="AS7" s="19"/>
      <c r="AT7" s="19"/>
      <c r="AU7" s="19"/>
      <c r="AV7" s="19"/>
      <c r="AW7" s="19"/>
      <c r="AX7" s="19"/>
      <c r="AY7" s="19"/>
      <c r="AZ7" s="19"/>
      <c r="BA7" s="19"/>
    </row>
    <row r="8" spans="1:61" ht="16.5" thickBot="1">
      <c r="A8" s="10"/>
      <c r="B8" s="10"/>
      <c r="C8" s="10"/>
      <c r="D8" s="10"/>
      <c r="E8" s="9" t="s">
        <v>29</v>
      </c>
      <c r="F8" s="10"/>
      <c r="G8" s="10"/>
      <c r="H8" s="10"/>
      <c r="I8" s="9" t="s">
        <v>30</v>
      </c>
      <c r="J8" s="10"/>
      <c r="K8" s="10"/>
      <c r="L8" s="10">
        <f>T24</f>
        <v>5.8926545194685726E-52</v>
      </c>
      <c r="M8" s="10"/>
      <c r="N8" s="27">
        <f>L8</f>
        <v>5.8926545194685726E-52</v>
      </c>
      <c r="O8" s="10" t="s">
        <v>31</v>
      </c>
      <c r="P8" s="28"/>
      <c r="Q8" s="10" t="s">
        <v>32</v>
      </c>
      <c r="R8" s="10"/>
      <c r="T8" s="16">
        <f>SUM(T2:T6)</f>
        <v>0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R8" s="19"/>
      <c r="AS8" s="19"/>
      <c r="AT8" s="19"/>
      <c r="AU8" s="19"/>
      <c r="AV8" s="19"/>
      <c r="AW8" s="19"/>
      <c r="AX8" s="19"/>
      <c r="AY8" s="19"/>
      <c r="AZ8" s="19"/>
      <c r="BA8" s="19"/>
    </row>
    <row r="9" spans="1:61" ht="19.5" thickBot="1">
      <c r="A9" s="9" t="s">
        <v>33</v>
      </c>
      <c r="B9" s="10"/>
      <c r="C9" s="10"/>
      <c r="D9" s="29">
        <v>10</v>
      </c>
      <c r="E9" s="10"/>
      <c r="F9" s="10"/>
      <c r="G9" s="10"/>
      <c r="H9" s="10"/>
      <c r="I9" s="9" t="s">
        <v>34</v>
      </c>
      <c r="J9" s="10"/>
      <c r="K9" s="10"/>
      <c r="L9" s="18">
        <f>D3</f>
        <v>6.8040000000000003E-2</v>
      </c>
      <c r="M9" s="10"/>
      <c r="N9" s="27">
        <f>V20</f>
        <v>0</v>
      </c>
      <c r="O9" s="10" t="s">
        <v>35</v>
      </c>
      <c r="P9" s="28"/>
      <c r="T9" s="26" t="s">
        <v>28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R9" s="19"/>
      <c r="AS9" s="19"/>
      <c r="AT9" s="19"/>
      <c r="AU9" s="19"/>
      <c r="AV9" s="19"/>
      <c r="AW9" s="19"/>
      <c r="AX9" s="19"/>
      <c r="AY9" s="19"/>
      <c r="AZ9" s="19"/>
      <c r="BA9" s="19"/>
    </row>
    <row r="10" spans="1:61" ht="21.75" thickBot="1">
      <c r="A10" s="9" t="s">
        <v>36</v>
      </c>
      <c r="B10" s="10"/>
      <c r="C10" s="10"/>
      <c r="D10" s="18">
        <v>1.4999999999999999E-2</v>
      </c>
      <c r="E10" s="10"/>
      <c r="F10" s="10"/>
      <c r="G10" s="10"/>
      <c r="H10" s="10"/>
      <c r="I10" s="9" t="s">
        <v>37</v>
      </c>
      <c r="J10" s="10"/>
      <c r="K10" s="10"/>
      <c r="L10" s="30">
        <v>10</v>
      </c>
      <c r="M10" s="10"/>
      <c r="N10" s="31" t="e">
        <f>IRR($AI$28:$AI$102,0.059065190478108)</f>
        <v>#NUM!</v>
      </c>
      <c r="O10" s="32" t="s">
        <v>38</v>
      </c>
      <c r="P10" s="33"/>
      <c r="Q10" s="10" t="s">
        <v>39</v>
      </c>
      <c r="R10" s="10"/>
      <c r="T10" s="16">
        <f>T1-T8</f>
        <v>1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R10" s="19"/>
      <c r="AS10" s="19"/>
      <c r="AT10" s="19"/>
      <c r="AU10" s="19"/>
      <c r="AV10" s="19"/>
      <c r="AW10" s="19"/>
      <c r="AX10" s="19"/>
      <c r="AY10" s="19"/>
      <c r="AZ10" s="19"/>
      <c r="BA10" s="19"/>
    </row>
    <row r="11" spans="1:61">
      <c r="A11" s="9" t="s">
        <v>40</v>
      </c>
      <c r="B11" s="10"/>
      <c r="C11" s="10"/>
      <c r="D11" s="34">
        <v>0.03</v>
      </c>
      <c r="I11" s="9" t="s">
        <v>41</v>
      </c>
      <c r="J11" s="10"/>
      <c r="K11" s="10"/>
      <c r="L11" s="10">
        <f>PMT($L$9,$L$10,-$L$8)</f>
        <v>8.3139633660548568E-53</v>
      </c>
      <c r="M11" s="10"/>
      <c r="N11" s="10"/>
      <c r="O11" s="10"/>
      <c r="P11" s="10"/>
      <c r="Q11" s="10" t="s">
        <v>42</v>
      </c>
      <c r="R11" s="10"/>
      <c r="T11" s="16">
        <v>0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R11" s="19"/>
      <c r="AS11" s="19"/>
      <c r="AT11" s="19"/>
      <c r="AU11" s="19"/>
      <c r="AV11" s="19"/>
      <c r="AW11" s="19"/>
      <c r="AX11" s="19"/>
      <c r="AY11" s="19"/>
      <c r="AZ11" s="19"/>
      <c r="BA11" s="19"/>
    </row>
    <row r="12" spans="1:61" ht="16.5" thickBot="1">
      <c r="A12" s="10"/>
      <c r="B12" s="10"/>
      <c r="C12" s="10"/>
      <c r="D12" s="10"/>
      <c r="I12" s="10"/>
      <c r="J12" s="10"/>
      <c r="K12" s="10"/>
      <c r="L12" s="10"/>
      <c r="M12" s="10"/>
      <c r="N12" s="10"/>
      <c r="O12" s="10"/>
      <c r="P12" s="10"/>
      <c r="T12" s="26" t="s">
        <v>28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R12" s="19"/>
      <c r="AS12" s="19"/>
      <c r="AT12" s="19"/>
      <c r="AU12" s="19"/>
      <c r="AV12" s="19"/>
      <c r="AW12" s="19"/>
      <c r="AX12" s="19"/>
      <c r="AY12" s="19"/>
      <c r="AZ12" s="19"/>
      <c r="BA12" s="19"/>
    </row>
    <row r="13" spans="1:61" ht="16.5" thickBot="1">
      <c r="A13" s="35"/>
      <c r="B13" s="36" t="s">
        <v>43</v>
      </c>
      <c r="C13" s="36" t="s">
        <v>44</v>
      </c>
      <c r="D13" s="36" t="s">
        <v>45</v>
      </c>
      <c r="E13" s="37"/>
      <c r="I13" s="10"/>
      <c r="J13" s="10"/>
      <c r="K13" s="10"/>
      <c r="L13" s="10"/>
      <c r="M13" s="10"/>
      <c r="N13" s="10"/>
      <c r="O13" s="10"/>
      <c r="P13" s="10"/>
      <c r="Q13" s="10" t="s">
        <v>46</v>
      </c>
      <c r="R13" s="10"/>
      <c r="T13" s="16">
        <f>T10-T11</f>
        <v>1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R13" s="19"/>
      <c r="AS13" s="19"/>
      <c r="AT13" s="19"/>
      <c r="AU13" s="19"/>
      <c r="AV13" s="19"/>
      <c r="AW13" s="19"/>
      <c r="AX13" s="19"/>
      <c r="AY13" s="19"/>
      <c r="AZ13" s="19"/>
      <c r="BA13" s="19"/>
    </row>
    <row r="14" spans="1:61">
      <c r="A14" s="38" t="s">
        <v>47</v>
      </c>
      <c r="B14" s="39">
        <v>0.35</v>
      </c>
      <c r="C14" s="39">
        <v>0</v>
      </c>
      <c r="D14" s="39">
        <v>0.65</v>
      </c>
      <c r="E14" s="40">
        <f>SUM(B14:D14)</f>
        <v>1</v>
      </c>
      <c r="F14" s="10"/>
      <c r="G14" s="10"/>
      <c r="H14" s="10"/>
      <c r="I14" s="10"/>
      <c r="J14" s="10"/>
      <c r="K14" s="10" t="s">
        <v>48</v>
      </c>
      <c r="L14" s="10">
        <f>PMT(L9,L10,-L15)</f>
        <v>10140.356145981688</v>
      </c>
      <c r="M14" s="10"/>
      <c r="N14" s="41"/>
      <c r="O14" s="42"/>
      <c r="P14" s="43"/>
      <c r="Q14" s="10" t="s">
        <v>49</v>
      </c>
      <c r="R14" s="10"/>
      <c r="T14" s="16">
        <f>T13*D2</f>
        <v>0.21</v>
      </c>
      <c r="V14" s="44" t="s">
        <v>50</v>
      </c>
      <c r="W14" s="44" t="s">
        <v>51</v>
      </c>
      <c r="X14" s="44" t="s">
        <v>52</v>
      </c>
      <c r="Y14" s="44" t="s">
        <v>53</v>
      </c>
      <c r="Z14" s="44" t="s">
        <v>54</v>
      </c>
      <c r="AA14" s="44" t="s">
        <v>55</v>
      </c>
      <c r="AB14" s="44" t="s">
        <v>56</v>
      </c>
      <c r="AC14" s="44" t="s">
        <v>57</v>
      </c>
      <c r="AD14" s="44" t="s">
        <v>58</v>
      </c>
      <c r="AE14" s="44" t="s">
        <v>59</v>
      </c>
      <c r="AF14" s="44" t="s">
        <v>60</v>
      </c>
      <c r="AG14" s="44" t="s">
        <v>61</v>
      </c>
      <c r="AH14" s="44" t="s">
        <v>62</v>
      </c>
      <c r="AI14" s="10"/>
      <c r="AJ14" s="10"/>
      <c r="AK14" s="10"/>
      <c r="AL14" s="10"/>
      <c r="AM14" s="10"/>
      <c r="AN14" s="10"/>
      <c r="AO14" s="10"/>
      <c r="AR14" s="19"/>
      <c r="AS14" s="19"/>
      <c r="AT14" s="19"/>
      <c r="AU14" s="19"/>
      <c r="AV14" s="19"/>
      <c r="AW14" s="19"/>
      <c r="AX14" s="19"/>
      <c r="AY14" s="19"/>
      <c r="AZ14" s="19"/>
      <c r="BA14" s="19"/>
    </row>
    <row r="15" spans="1:61" ht="16.5" thickBot="1">
      <c r="A15" s="45" t="s">
        <v>63</v>
      </c>
      <c r="B15" s="46">
        <v>0</v>
      </c>
      <c r="C15" s="46">
        <v>0</v>
      </c>
      <c r="D15" s="46">
        <v>0</v>
      </c>
      <c r="E15" s="47">
        <f>SUM(B15:D15)</f>
        <v>0</v>
      </c>
      <c r="F15" s="10"/>
      <c r="G15" s="10"/>
      <c r="H15" s="10"/>
      <c r="I15" s="10"/>
      <c r="J15" s="10"/>
      <c r="K15" s="10" t="s">
        <v>64</v>
      </c>
      <c r="L15" s="10">
        <f>NPV(L9,$M$28:$M$103)</f>
        <v>71871.396158189003</v>
      </c>
      <c r="M15" s="10"/>
      <c r="N15" s="48"/>
      <c r="O15" s="49"/>
      <c r="P15" s="50"/>
      <c r="Q15" s="10"/>
      <c r="R15" s="10"/>
      <c r="T15" s="26" t="s">
        <v>28</v>
      </c>
      <c r="V15" s="10" t="s">
        <v>65</v>
      </c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pans="1:61" ht="21.75" thickBot="1">
      <c r="A16" s="51"/>
      <c r="B16" s="52">
        <f>SUM(B14:B15)</f>
        <v>0.35</v>
      </c>
      <c r="C16" s="52">
        <f t="shared" ref="C16:E16" si="0">SUM(C14:C15)</f>
        <v>0</v>
      </c>
      <c r="D16" s="52">
        <f t="shared" si="0"/>
        <v>0.65</v>
      </c>
      <c r="E16" s="53">
        <f t="shared" si="0"/>
        <v>1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 t="s">
        <v>66</v>
      </c>
      <c r="R16" s="10"/>
      <c r="T16" s="16">
        <f>T13-T14</f>
        <v>0.79</v>
      </c>
      <c r="V16" s="54">
        <f>NPV(O4,$V$29:$V$103)+V28</f>
        <v>0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1:53" ht="16.5" thickBot="1">
      <c r="A17" s="9" t="s">
        <v>67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V17" s="10" t="s">
        <v>68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1:53" ht="21.75" thickBot="1">
      <c r="A18" s="10"/>
      <c r="B18" s="9" t="s">
        <v>69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V18" s="55">
        <f>L10</f>
        <v>10</v>
      </c>
      <c r="W18" s="10"/>
      <c r="X18" s="10"/>
      <c r="Y18" s="10"/>
      <c r="Z18" s="10"/>
      <c r="AA18" s="10"/>
      <c r="AB18" s="10"/>
      <c r="AC18" s="10"/>
      <c r="AD18" s="56" t="s">
        <v>70</v>
      </c>
      <c r="AE18" s="57"/>
      <c r="AF18" s="57"/>
      <c r="AG18" s="58">
        <f>NPV(O4,20,AG28:AG28)</f>
        <v>18.725890416089282</v>
      </c>
      <c r="AH18" s="10"/>
      <c r="AI18" s="10"/>
      <c r="AJ18" s="10"/>
      <c r="AK18" s="10"/>
      <c r="AL18" s="10"/>
      <c r="AM18" s="10"/>
      <c r="AN18" s="10"/>
      <c r="AO18" s="10"/>
      <c r="AR18" s="19"/>
      <c r="AS18" s="19"/>
      <c r="AT18" s="19"/>
      <c r="AU18" s="19"/>
      <c r="AV18" s="19"/>
      <c r="AW18" s="19"/>
      <c r="AX18" s="19"/>
      <c r="AY18" s="19"/>
      <c r="AZ18" s="19"/>
      <c r="BA18" s="19"/>
    </row>
    <row r="19" spans="1:53">
      <c r="A19" s="10"/>
      <c r="B19" s="9" t="s">
        <v>71</v>
      </c>
      <c r="C19" s="10"/>
      <c r="D19" s="59" t="s">
        <v>72</v>
      </c>
      <c r="E19" s="59" t="s">
        <v>73</v>
      </c>
      <c r="F19" s="59"/>
      <c r="G19" s="59" t="s">
        <v>74</v>
      </c>
      <c r="H19" s="59"/>
      <c r="I19" s="59" t="s">
        <v>72</v>
      </c>
      <c r="J19" s="59"/>
      <c r="K19" s="59" t="s">
        <v>75</v>
      </c>
      <c r="L19" s="59"/>
      <c r="M19" s="59"/>
      <c r="N19" s="59"/>
      <c r="O19" s="60"/>
      <c r="P19" s="59" t="s">
        <v>76</v>
      </c>
      <c r="Q19" s="59" t="s">
        <v>6</v>
      </c>
      <c r="R19" s="59" t="s">
        <v>77</v>
      </c>
      <c r="S19" s="59" t="s">
        <v>78</v>
      </c>
      <c r="T19" s="59" t="s">
        <v>79</v>
      </c>
      <c r="U19" s="61"/>
      <c r="V19" s="10" t="s">
        <v>80</v>
      </c>
      <c r="W19" s="10"/>
      <c r="X19" s="10"/>
      <c r="Y19" s="10"/>
      <c r="Z19" s="10"/>
      <c r="AA19" s="10"/>
      <c r="AB19" s="10"/>
      <c r="AC19" s="10"/>
      <c r="AD19" s="62"/>
      <c r="AE19" s="9" t="s">
        <v>34</v>
      </c>
      <c r="AF19" s="10"/>
      <c r="AG19" s="63">
        <f>O4</f>
        <v>6.8040000000000003E-2</v>
      </c>
      <c r="AI19" s="10"/>
      <c r="AJ19" s="10"/>
      <c r="AK19" s="10"/>
      <c r="AL19" s="9" t="s">
        <v>81</v>
      </c>
      <c r="AM19" s="10"/>
      <c r="AN19" s="10"/>
      <c r="AO19" s="10"/>
      <c r="AR19" s="19"/>
      <c r="AS19" s="19"/>
      <c r="AT19" s="19"/>
      <c r="AU19" s="19"/>
      <c r="AV19" s="19"/>
      <c r="AW19" s="19"/>
      <c r="AX19" s="19"/>
      <c r="AY19" s="19"/>
      <c r="AZ19" s="19"/>
      <c r="BA19" s="19"/>
    </row>
    <row r="20" spans="1:53">
      <c r="A20" s="10"/>
      <c r="B20" s="59" t="s">
        <v>82</v>
      </c>
      <c r="C20" s="59" t="s">
        <v>83</v>
      </c>
      <c r="D20" s="59" t="s">
        <v>84</v>
      </c>
      <c r="E20" s="59" t="s">
        <v>83</v>
      </c>
      <c r="F20" s="59" t="s">
        <v>82</v>
      </c>
      <c r="G20" s="59" t="s">
        <v>85</v>
      </c>
      <c r="H20" s="59" t="s">
        <v>86</v>
      </c>
      <c r="I20" s="59" t="s">
        <v>84</v>
      </c>
      <c r="J20" s="59" t="s">
        <v>83</v>
      </c>
      <c r="K20" s="59" t="s">
        <v>72</v>
      </c>
      <c r="L20" s="59" t="s">
        <v>87</v>
      </c>
      <c r="M20" s="59" t="s">
        <v>88</v>
      </c>
      <c r="N20" s="59" t="s">
        <v>89</v>
      </c>
      <c r="O20" s="59" t="s">
        <v>90</v>
      </c>
      <c r="P20" s="59" t="s">
        <v>91</v>
      </c>
      <c r="Q20" s="59" t="s">
        <v>92</v>
      </c>
      <c r="R20" s="59" t="s">
        <v>92</v>
      </c>
      <c r="S20" s="59" t="s">
        <v>93</v>
      </c>
      <c r="T20" s="59" t="s">
        <v>93</v>
      </c>
      <c r="U20" s="61"/>
      <c r="V20" s="17">
        <f>PMT(L9,V18,-V16)</f>
        <v>0</v>
      </c>
      <c r="W20" s="10"/>
      <c r="X20" s="10"/>
      <c r="Y20" s="10"/>
      <c r="Z20" s="10"/>
      <c r="AA20" s="10"/>
      <c r="AB20" s="10"/>
      <c r="AC20" s="10"/>
      <c r="AD20" s="62"/>
      <c r="AE20" s="9" t="s">
        <v>37</v>
      </c>
      <c r="AF20" s="10"/>
      <c r="AG20" s="64">
        <v>50</v>
      </c>
      <c r="AH20" s="65" t="s">
        <v>94</v>
      </c>
      <c r="AI20" s="10"/>
      <c r="AJ20" s="10"/>
      <c r="AK20" s="10"/>
      <c r="AL20" s="9" t="s">
        <v>95</v>
      </c>
      <c r="AM20" s="10"/>
      <c r="AN20" s="59" t="s">
        <v>96</v>
      </c>
      <c r="AO20" s="10"/>
      <c r="AR20" s="19"/>
      <c r="AS20" s="19"/>
      <c r="AT20" s="19"/>
      <c r="AU20" s="19"/>
      <c r="AV20" s="19"/>
      <c r="AW20" s="19"/>
      <c r="AX20" s="19"/>
      <c r="AY20" s="19"/>
      <c r="AZ20" s="19"/>
      <c r="BA20" s="19"/>
    </row>
    <row r="21" spans="1:53">
      <c r="A21" s="10"/>
      <c r="B21" s="59" t="s">
        <v>97</v>
      </c>
      <c r="C21" s="59" t="s">
        <v>97</v>
      </c>
      <c r="D21" s="59" t="s">
        <v>98</v>
      </c>
      <c r="E21" s="59" t="s">
        <v>99</v>
      </c>
      <c r="F21" s="59" t="s">
        <v>99</v>
      </c>
      <c r="G21" s="59" t="s">
        <v>97</v>
      </c>
      <c r="H21" s="59" t="s">
        <v>100</v>
      </c>
      <c r="I21" s="59" t="s">
        <v>101</v>
      </c>
      <c r="J21" s="59" t="s">
        <v>99</v>
      </c>
      <c r="K21" s="59" t="s">
        <v>84</v>
      </c>
      <c r="L21" s="59" t="s">
        <v>102</v>
      </c>
      <c r="M21" s="59" t="s">
        <v>103</v>
      </c>
      <c r="N21" s="59" t="s">
        <v>102</v>
      </c>
      <c r="O21" s="59" t="s">
        <v>100</v>
      </c>
      <c r="P21" s="59" t="s">
        <v>104</v>
      </c>
      <c r="Q21" s="59" t="s">
        <v>82</v>
      </c>
      <c r="R21" s="59" t="s">
        <v>100</v>
      </c>
      <c r="S21" s="59" t="s">
        <v>105</v>
      </c>
      <c r="T21" s="59" t="s">
        <v>105</v>
      </c>
      <c r="U21" s="61"/>
      <c r="W21" s="9"/>
      <c r="AD21" s="66" t="s">
        <v>106</v>
      </c>
      <c r="AE21" s="67"/>
      <c r="AF21" s="68"/>
      <c r="AG21" s="69">
        <f>PMT(AG19,AG20,-AG18)</f>
        <v>1.3233473036362984</v>
      </c>
      <c r="AH21" s="70">
        <f>AG21/(400*1000)</f>
        <v>3.3083682590907461E-6</v>
      </c>
      <c r="AI21" s="10"/>
      <c r="AJ21" s="10"/>
      <c r="AK21" s="10"/>
      <c r="AL21" s="9" t="s">
        <v>107</v>
      </c>
      <c r="AM21" s="10"/>
      <c r="AN21" s="59" t="s">
        <v>98</v>
      </c>
      <c r="AO21" s="10"/>
      <c r="AR21" s="19"/>
      <c r="AS21" s="19"/>
      <c r="AT21" s="19"/>
      <c r="AU21" s="19"/>
      <c r="AV21" s="19"/>
      <c r="AW21" s="19"/>
      <c r="AX21" s="19"/>
      <c r="AY21" s="19"/>
      <c r="AZ21" s="19"/>
      <c r="BA21" s="19"/>
    </row>
    <row r="22" spans="1:53">
      <c r="A22" s="59" t="s">
        <v>108</v>
      </c>
      <c r="B22" s="59" t="s">
        <v>109</v>
      </c>
      <c r="C22" s="59" t="s">
        <v>110</v>
      </c>
      <c r="D22" s="59" t="s">
        <v>111</v>
      </c>
      <c r="E22" s="59" t="s">
        <v>112</v>
      </c>
      <c r="F22" s="59" t="s">
        <v>113</v>
      </c>
      <c r="G22" s="59" t="s">
        <v>114</v>
      </c>
      <c r="H22" s="59" t="s">
        <v>115</v>
      </c>
      <c r="I22" s="59" t="s">
        <v>116</v>
      </c>
      <c r="J22" s="59" t="s">
        <v>117</v>
      </c>
      <c r="K22" s="59" t="s">
        <v>118</v>
      </c>
      <c r="L22" s="59" t="s">
        <v>119</v>
      </c>
      <c r="M22" s="59" t="s">
        <v>120</v>
      </c>
      <c r="N22" s="59" t="s">
        <v>121</v>
      </c>
      <c r="O22" s="59" t="s">
        <v>122</v>
      </c>
      <c r="P22" s="59" t="s">
        <v>123</v>
      </c>
      <c r="Q22" s="59" t="s">
        <v>124</v>
      </c>
      <c r="R22" s="59" t="s">
        <v>125</v>
      </c>
      <c r="S22" s="59" t="s">
        <v>126</v>
      </c>
      <c r="T22" s="59" t="s">
        <v>127</v>
      </c>
      <c r="U22" s="61"/>
      <c r="V22" s="10"/>
      <c r="W22" s="71" t="s">
        <v>28</v>
      </c>
      <c r="X22" s="71" t="s">
        <v>28</v>
      </c>
      <c r="Y22" s="71" t="s">
        <v>28</v>
      </c>
      <c r="Z22" s="71" t="s">
        <v>28</v>
      </c>
      <c r="AA22" s="71" t="s">
        <v>28</v>
      </c>
      <c r="AB22" s="71" t="s">
        <v>28</v>
      </c>
      <c r="AC22" s="71" t="s">
        <v>28</v>
      </c>
      <c r="AD22" s="71" t="s">
        <v>28</v>
      </c>
      <c r="AE22" s="71" t="s">
        <v>28</v>
      </c>
      <c r="AF22" s="71" t="s">
        <v>28</v>
      </c>
      <c r="AG22" s="71" t="s">
        <v>28</v>
      </c>
      <c r="AH22" s="71" t="s">
        <v>28</v>
      </c>
      <c r="AI22" s="10"/>
      <c r="AJ22" s="10"/>
      <c r="AK22" s="10"/>
      <c r="AL22" s="10"/>
      <c r="AM22" s="10"/>
      <c r="AN22" s="10"/>
      <c r="AO22" s="10"/>
      <c r="AR22" s="19"/>
      <c r="AS22" s="19"/>
      <c r="AT22" s="19"/>
      <c r="AU22" s="19"/>
      <c r="AV22" s="19"/>
      <c r="AW22" s="19"/>
      <c r="AX22" s="19"/>
      <c r="AY22" s="19"/>
      <c r="AZ22" s="19"/>
      <c r="BA22" s="19"/>
    </row>
    <row r="23" spans="1:53">
      <c r="A23" s="10"/>
      <c r="B23" s="71" t="s">
        <v>28</v>
      </c>
      <c r="C23" s="71" t="s">
        <v>28</v>
      </c>
      <c r="D23" s="71" t="s">
        <v>28</v>
      </c>
      <c r="E23" s="71" t="s">
        <v>28</v>
      </c>
      <c r="F23" s="71" t="s">
        <v>28</v>
      </c>
      <c r="G23" s="71" t="s">
        <v>28</v>
      </c>
      <c r="H23" s="71" t="s">
        <v>28</v>
      </c>
      <c r="I23" s="71" t="s">
        <v>28</v>
      </c>
      <c r="J23" s="71" t="s">
        <v>28</v>
      </c>
      <c r="K23" s="71" t="s">
        <v>28</v>
      </c>
      <c r="L23" s="71" t="s">
        <v>28</v>
      </c>
      <c r="M23" s="71" t="s">
        <v>28</v>
      </c>
      <c r="N23" s="71" t="s">
        <v>28</v>
      </c>
      <c r="O23" s="71" t="s">
        <v>28</v>
      </c>
      <c r="P23" s="71" t="s">
        <v>28</v>
      </c>
      <c r="Q23" s="71" t="s">
        <v>28</v>
      </c>
      <c r="R23" s="71" t="s">
        <v>28</v>
      </c>
      <c r="S23" s="71" t="s">
        <v>28</v>
      </c>
      <c r="T23" s="71" t="s">
        <v>28</v>
      </c>
      <c r="V23" s="10"/>
      <c r="W23" s="59"/>
      <c r="X23" s="59"/>
      <c r="Y23" s="59"/>
      <c r="Z23" s="72" t="s">
        <v>128</v>
      </c>
      <c r="AA23" s="59"/>
      <c r="AB23" s="59"/>
      <c r="AC23" s="59"/>
      <c r="AD23" s="59"/>
      <c r="AE23" s="59"/>
      <c r="AF23" s="59"/>
      <c r="AG23" s="59" t="s">
        <v>129</v>
      </c>
      <c r="AH23" s="59" t="s">
        <v>130</v>
      </c>
      <c r="AI23" s="10"/>
      <c r="AJ23" s="10"/>
      <c r="AK23" s="10"/>
      <c r="AL23" s="71" t="s">
        <v>28</v>
      </c>
      <c r="AM23" s="10"/>
      <c r="AN23" s="71" t="s">
        <v>28</v>
      </c>
      <c r="AO23" s="10"/>
      <c r="AR23" s="19"/>
      <c r="AS23" s="19"/>
      <c r="AT23" s="19"/>
      <c r="AU23" s="19"/>
      <c r="AV23" s="19"/>
      <c r="AW23" s="19"/>
      <c r="AX23" s="19"/>
      <c r="AY23" s="19"/>
      <c r="AZ23" s="19"/>
      <c r="BA23" s="19"/>
    </row>
    <row r="24" spans="1:53">
      <c r="A24" s="59" t="s">
        <v>131</v>
      </c>
      <c r="B24" s="10">
        <f>SUM(B25:B104)</f>
        <v>618138.37631958828</v>
      </c>
      <c r="C24" s="10">
        <f>SUM(C25:C104)</f>
        <v>618138.37631958828</v>
      </c>
      <c r="D24" s="10"/>
      <c r="E24" s="10"/>
      <c r="F24" s="10">
        <f>SUM(F25:F104)</f>
        <v>618138.37631958828</v>
      </c>
      <c r="G24" s="10">
        <f>SUM(G25:G104)</f>
        <v>618138.37631958816</v>
      </c>
      <c r="H24" s="10">
        <f>SUM(H25:H104)</f>
        <v>-5.5138116294983774E-12</v>
      </c>
      <c r="I24" s="10"/>
      <c r="J24" s="10">
        <f>SUM(J25:J104)</f>
        <v>618138.37631958816</v>
      </c>
      <c r="K24" s="10"/>
      <c r="L24" s="10">
        <f t="shared" ref="L24:T24" si="1">SUM(L25:L104)</f>
        <v>71239.992920987555</v>
      </c>
      <c r="M24" s="10">
        <f t="shared" si="1"/>
        <v>130149.98706718886</v>
      </c>
      <c r="N24" s="10">
        <f t="shared" si="1"/>
        <v>7324860.7972249119</v>
      </c>
      <c r="O24" s="10">
        <f t="shared" si="1"/>
        <v>50996.416046366016</v>
      </c>
      <c r="P24" s="10">
        <f t="shared" si="1"/>
        <v>0</v>
      </c>
      <c r="Q24" s="10">
        <f t="shared" si="1"/>
        <v>532.38252107978178</v>
      </c>
      <c r="R24" s="10">
        <f t="shared" si="1"/>
        <v>6704.2954508709308</v>
      </c>
      <c r="S24" s="10">
        <f t="shared" si="1"/>
        <v>8528315.9254684113</v>
      </c>
      <c r="T24" s="10">
        <f t="shared" si="1"/>
        <v>5.8926545194685726E-52</v>
      </c>
      <c r="V24" s="18" t="s">
        <v>132</v>
      </c>
      <c r="W24" s="72"/>
      <c r="X24" s="72" t="s">
        <v>133</v>
      </c>
      <c r="Y24" s="72" t="s">
        <v>134</v>
      </c>
      <c r="Z24" s="17">
        <v>12000</v>
      </c>
      <c r="AA24" s="44" t="s">
        <v>135</v>
      </c>
      <c r="AB24" s="72" t="s">
        <v>135</v>
      </c>
      <c r="AC24" s="72" t="s">
        <v>136</v>
      </c>
      <c r="AD24" s="72" t="s">
        <v>136</v>
      </c>
      <c r="AE24" s="72" t="s">
        <v>137</v>
      </c>
      <c r="AF24" s="72" t="s">
        <v>138</v>
      </c>
      <c r="AG24" s="72" t="s">
        <v>139</v>
      </c>
      <c r="AH24" s="72" t="s">
        <v>139</v>
      </c>
      <c r="AJ24" s="10"/>
      <c r="AK24" s="10"/>
      <c r="AL24" s="10"/>
      <c r="AM24" s="10"/>
      <c r="AN24" s="10"/>
      <c r="AO24" s="10"/>
      <c r="AR24" s="19"/>
      <c r="AS24" s="19"/>
      <c r="AT24" s="19"/>
      <c r="AU24" s="19"/>
      <c r="AV24" s="19"/>
      <c r="AW24" s="19"/>
      <c r="AX24" s="19"/>
      <c r="AY24" s="19"/>
      <c r="AZ24" s="19"/>
      <c r="BA24" s="19"/>
    </row>
    <row r="25" spans="1:53">
      <c r="A25" s="59" t="s">
        <v>140</v>
      </c>
      <c r="B25" s="71" t="s">
        <v>28</v>
      </c>
      <c r="C25" s="71" t="s">
        <v>28</v>
      </c>
      <c r="D25" s="71" t="s">
        <v>28</v>
      </c>
      <c r="E25" s="71" t="s">
        <v>28</v>
      </c>
      <c r="F25" s="71" t="s">
        <v>28</v>
      </c>
      <c r="G25" s="71" t="s">
        <v>28</v>
      </c>
      <c r="H25" s="71" t="s">
        <v>28</v>
      </c>
      <c r="I25" s="71" t="s">
        <v>28</v>
      </c>
      <c r="J25" s="71" t="s">
        <v>28</v>
      </c>
      <c r="K25" s="71" t="s">
        <v>28</v>
      </c>
      <c r="L25" s="71" t="s">
        <v>28</v>
      </c>
      <c r="M25" s="71" t="s">
        <v>28</v>
      </c>
      <c r="N25" s="71" t="s">
        <v>28</v>
      </c>
      <c r="O25" s="71" t="s">
        <v>28</v>
      </c>
      <c r="P25" s="71" t="s">
        <v>28</v>
      </c>
      <c r="Q25" s="71" t="s">
        <v>28</v>
      </c>
      <c r="R25" s="71" t="s">
        <v>28</v>
      </c>
      <c r="S25" s="71" t="s">
        <v>28</v>
      </c>
      <c r="T25" s="71" t="s">
        <v>28</v>
      </c>
      <c r="V25" s="10"/>
      <c r="W25" s="59" t="s">
        <v>141</v>
      </c>
      <c r="X25" s="59" t="s">
        <v>142</v>
      </c>
      <c r="Y25" s="59" t="s">
        <v>142</v>
      </c>
      <c r="Z25" s="59" t="s">
        <v>143</v>
      </c>
      <c r="AA25" s="44" t="s">
        <v>142</v>
      </c>
      <c r="AB25" s="59" t="s">
        <v>144</v>
      </c>
      <c r="AC25" s="59" t="s">
        <v>142</v>
      </c>
      <c r="AD25" s="59" t="s">
        <v>144</v>
      </c>
      <c r="AE25" s="59" t="s">
        <v>145</v>
      </c>
      <c r="AF25" s="59" t="s">
        <v>146</v>
      </c>
      <c r="AG25" s="59" t="s">
        <v>147</v>
      </c>
      <c r="AH25" s="59" t="s">
        <v>147</v>
      </c>
      <c r="AI25" s="18">
        <v>5.9065190478108043E-2</v>
      </c>
      <c r="AJ25" s="10"/>
      <c r="AK25" s="10"/>
      <c r="AL25" s="71" t="s">
        <v>28</v>
      </c>
      <c r="AM25" s="10"/>
      <c r="AN25" s="71" t="s">
        <v>28</v>
      </c>
      <c r="AO25" s="10"/>
      <c r="AR25" s="19"/>
      <c r="AS25" s="19"/>
      <c r="AT25" s="19"/>
      <c r="AU25" s="19"/>
      <c r="AV25" s="19"/>
      <c r="AW25" s="19"/>
      <c r="AX25" s="19"/>
      <c r="AY25" s="19"/>
      <c r="AZ25" s="19"/>
      <c r="BA25" s="19"/>
    </row>
    <row r="26" spans="1:5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V26" s="10"/>
      <c r="W26" s="71" t="s">
        <v>28</v>
      </c>
      <c r="X26" s="71" t="s">
        <v>28</v>
      </c>
      <c r="Y26" s="71" t="s">
        <v>28</v>
      </c>
      <c r="Z26" s="71" t="s">
        <v>28</v>
      </c>
      <c r="AA26" s="71" t="s">
        <v>28</v>
      </c>
      <c r="AB26" s="71" t="s">
        <v>28</v>
      </c>
      <c r="AC26" s="71" t="s">
        <v>28</v>
      </c>
      <c r="AD26" s="71" t="s">
        <v>28</v>
      </c>
      <c r="AE26" s="71" t="s">
        <v>28</v>
      </c>
      <c r="AF26" s="71" t="s">
        <v>28</v>
      </c>
      <c r="AG26" s="71" t="s">
        <v>28</v>
      </c>
      <c r="AH26" s="71" t="s">
        <v>28</v>
      </c>
      <c r="AI26" s="10"/>
      <c r="AJ26" s="10">
        <f>NPV(AI25,$AI$28:$AI$103)</f>
        <v>0</v>
      </c>
      <c r="AK26" s="10"/>
      <c r="AL26" s="10"/>
      <c r="AM26" s="10"/>
      <c r="AN26" s="10"/>
      <c r="AO26" s="10"/>
      <c r="AR26" s="19"/>
      <c r="AS26" s="19"/>
      <c r="AT26" s="19"/>
      <c r="AU26" s="19"/>
      <c r="AV26" s="19"/>
      <c r="AW26" s="19"/>
      <c r="AX26" s="19"/>
      <c r="AY26" s="19"/>
      <c r="AZ26" s="19"/>
      <c r="BA26" s="19"/>
    </row>
    <row r="27" spans="1:5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>
        <f>-PMT(O4,20,NPV(O4,S28:S51))</f>
        <v>325693.67791741766</v>
      </c>
      <c r="T27" s="10"/>
      <c r="AI27" s="17"/>
      <c r="AJ27" s="10"/>
      <c r="AK27" s="10"/>
      <c r="AL27" s="10"/>
      <c r="AM27" s="10"/>
      <c r="AN27" s="10"/>
      <c r="AO27" s="10"/>
      <c r="AR27" s="19"/>
      <c r="AS27" s="19"/>
      <c r="AT27" s="19"/>
      <c r="AU27" s="19"/>
      <c r="AV27" s="19"/>
      <c r="AW27" s="19"/>
      <c r="AX27" s="19"/>
      <c r="AY27" s="19"/>
      <c r="AZ27" s="19"/>
      <c r="BA27" s="19"/>
    </row>
    <row r="28" spans="1:53">
      <c r="A28" s="10">
        <v>2023</v>
      </c>
      <c r="B28" s="73">
        <f>HLOOKUP($A28,'AEG Input File'!$AC$2:$AZ$8,4,FALSE)*Inflation!$B4/100</f>
        <v>0</v>
      </c>
      <c r="C28" s="10">
        <f>B28</f>
        <v>0</v>
      </c>
      <c r="D28" s="10">
        <f t="shared" ref="D28:D91" si="2">I27+C28</f>
        <v>0</v>
      </c>
      <c r="E28" s="10">
        <f t="shared" ref="E28:E91" si="3">E27+J28</f>
        <v>0</v>
      </c>
      <c r="F28" s="10">
        <f t="shared" ref="F28:F91" si="4">CA137</f>
        <v>0</v>
      </c>
      <c r="G28" s="10">
        <f>CA229</f>
        <v>0</v>
      </c>
      <c r="H28" s="10">
        <f t="shared" ref="H28:H91" si="5">(F28-G28)*$D$2</f>
        <v>0</v>
      </c>
      <c r="I28" s="10">
        <f t="shared" ref="I28:I91" si="6">D28-J28-H28</f>
        <v>0</v>
      </c>
      <c r="J28" s="10">
        <f t="shared" ref="J28:J91" si="7">CA323</f>
        <v>0</v>
      </c>
      <c r="K28" s="10">
        <f t="shared" ref="K28:K91" si="8">(+I28+D28)/2</f>
        <v>0</v>
      </c>
      <c r="L28" s="10">
        <f>IF(A28=1,$N$1*K28,$N$1*K28)</f>
        <v>0</v>
      </c>
      <c r="M28" s="10">
        <f t="shared" ref="M28:M87" si="9">IF(A28=1,($N$3+$N$2)*K28,($N$3+$N$2)*K28)</f>
        <v>0</v>
      </c>
      <c r="N28" s="73">
        <f>HLOOKUP($A28,'AEG Input File'!$BA$2:$BX$8,4,FALSE)*Inflation!$B4/100</f>
        <v>0</v>
      </c>
      <c r="O28" s="10">
        <f t="shared" ref="O28:O91" si="10">AN28*$D$10</f>
        <v>0</v>
      </c>
      <c r="P28" s="10">
        <f>AL28*$T$8</f>
        <v>0</v>
      </c>
      <c r="Q28" s="10">
        <f t="shared" ref="Q28:Q91" si="11">(+AL28-(G28+L28+N28+O28+P28))*$D$1</f>
        <v>0</v>
      </c>
      <c r="R28" s="10">
        <f t="shared" ref="R28:R91" si="12">(+AL28-(G28+L28+N28+O28+P28+Q28))*$D$2</f>
        <v>0</v>
      </c>
      <c r="S28" s="10">
        <f t="shared" ref="S28:S91" si="13">J28+M28+L28+N28+O28+P28+Q28+R28</f>
        <v>0</v>
      </c>
      <c r="T28" s="10">
        <f>S28/(1+$D$3)^(A28-1)</f>
        <v>0</v>
      </c>
      <c r="U28" s="18"/>
      <c r="V28" s="74">
        <v>0</v>
      </c>
      <c r="W28" s="10">
        <f>1+W27</f>
        <v>1</v>
      </c>
      <c r="X28" s="10">
        <v>0</v>
      </c>
      <c r="Y28" s="10">
        <f>+X28</f>
        <v>0</v>
      </c>
      <c r="Z28" s="10">
        <f>X28*$Z$24</f>
        <v>0</v>
      </c>
      <c r="AA28" s="10">
        <v>0</v>
      </c>
      <c r="AB28" s="10">
        <v>0</v>
      </c>
      <c r="AC28" s="10">
        <f t="shared" ref="AC28:AD43" si="14">Y28+AA28</f>
        <v>0</v>
      </c>
      <c r="AD28" s="10">
        <f t="shared" si="14"/>
        <v>0</v>
      </c>
      <c r="AE28" s="10">
        <f t="shared" ref="AE28:AE91" si="15">S28</f>
        <v>0</v>
      </c>
      <c r="AF28" s="10">
        <f t="shared" ref="AF28:AF91" si="16">V28</f>
        <v>0</v>
      </c>
      <c r="AG28" s="10">
        <f t="shared" ref="AG28:AG91" si="17">AF28-AE28</f>
        <v>0</v>
      </c>
      <c r="AH28" s="10">
        <f>AF28-AE28</f>
        <v>0</v>
      </c>
      <c r="AI28" s="17">
        <f>IF(A28=1,AF28-T24,AF28)</f>
        <v>0</v>
      </c>
      <c r="AJ28" s="10"/>
      <c r="AK28" s="10"/>
      <c r="AL28" s="10">
        <f>(+J28+L28+M28+N28+O28-(($D$1+(1-$D$1)*$D$2)*(G28+L28+N28+O28)))/$T$16</f>
        <v>0</v>
      </c>
      <c r="AM28" s="10"/>
      <c r="AN28" s="10">
        <f>C28-J27+AN27</f>
        <v>0</v>
      </c>
      <c r="AO28" s="10"/>
      <c r="AR28" s="19"/>
      <c r="AS28" s="19"/>
      <c r="AT28" s="19"/>
      <c r="AU28" s="19"/>
      <c r="AV28" s="19"/>
      <c r="AW28" s="19"/>
      <c r="AX28" s="19"/>
      <c r="AY28" s="19"/>
      <c r="AZ28" s="19"/>
      <c r="BA28" s="19"/>
    </row>
    <row r="29" spans="1:53">
      <c r="A29" s="10">
        <f t="shared" ref="A29:A91" si="18">1+A28</f>
        <v>2024</v>
      </c>
      <c r="B29" s="73">
        <f>HLOOKUP($A29,'AEG Input File'!$AC$2:$AZ$8,4,FALSE)*Inflation!$B5/100</f>
        <v>40530.309234972388</v>
      </c>
      <c r="C29" s="10">
        <f t="shared" ref="C29:C92" si="19">B29</f>
        <v>40530.309234972388</v>
      </c>
      <c r="D29" s="10">
        <f>I28+C29</f>
        <v>40530.309234972388</v>
      </c>
      <c r="E29" s="10">
        <f t="shared" si="3"/>
        <v>4053.0309234972392</v>
      </c>
      <c r="F29" s="10">
        <f t="shared" si="4"/>
        <v>8106.0618469944784</v>
      </c>
      <c r="G29" s="10">
        <f t="shared" ref="G29:G92" si="20">CA230</f>
        <v>4053.0309234972392</v>
      </c>
      <c r="H29" s="10">
        <f t="shared" si="5"/>
        <v>851.13649393442017</v>
      </c>
      <c r="I29" s="10">
        <f t="shared" si="6"/>
        <v>35626.141817540731</v>
      </c>
      <c r="J29" s="10">
        <f t="shared" si="7"/>
        <v>4053.0309234972392</v>
      </c>
      <c r="K29" s="10">
        <f t="shared" si="8"/>
        <v>38078.22552625656</v>
      </c>
      <c r="L29" s="10">
        <f t="shared" ref="L29:L92" si="21">IF(A29=1,$N$1*K29,$N$1*K29)</f>
        <v>990.03386368267047</v>
      </c>
      <c r="M29" s="10">
        <f t="shared" si="9"/>
        <v>1808.7157124971866</v>
      </c>
      <c r="N29" s="73">
        <f>HLOOKUP($A29,'AEG Input File'!$BA$2:$BX$8,4,FALSE)*Inflation!$B5/100</f>
        <v>54462.095067133698</v>
      </c>
      <c r="O29" s="10">
        <f t="shared" si="10"/>
        <v>607.95463852458579</v>
      </c>
      <c r="P29" s="10">
        <f t="shared" ref="P29:P92" si="22">AL29*$T$8</f>
        <v>0</v>
      </c>
      <c r="Q29" s="10">
        <f t="shared" si="11"/>
        <v>21.380761493943606</v>
      </c>
      <c r="R29" s="10">
        <f t="shared" si="12"/>
        <v>269.24802438906642</v>
      </c>
      <c r="S29" s="10">
        <f t="shared" si="13"/>
        <v>62212.458991218387</v>
      </c>
      <c r="T29" s="10">
        <f t="shared" ref="T29:T92" si="23">S29/(1+$D$3)^(A29-1)</f>
        <v>9.1480441822582333E-54</v>
      </c>
      <c r="U29" s="18"/>
      <c r="V29" s="74">
        <v>0</v>
      </c>
      <c r="W29" s="10">
        <f t="shared" ref="W29:W92" si="24">1+W28</f>
        <v>2</v>
      </c>
      <c r="X29" s="10">
        <v>0</v>
      </c>
      <c r="Y29" s="10">
        <f t="shared" ref="Y29:Y92" si="25">+X29</f>
        <v>0</v>
      </c>
      <c r="Z29" s="10">
        <f t="shared" ref="Z29:Z92" si="26">X29*$Z$24</f>
        <v>0</v>
      </c>
      <c r="AA29" s="10">
        <v>0</v>
      </c>
      <c r="AB29" s="10">
        <v>0</v>
      </c>
      <c r="AC29" s="10">
        <f t="shared" si="14"/>
        <v>0</v>
      </c>
      <c r="AD29" s="10">
        <f t="shared" si="14"/>
        <v>0</v>
      </c>
      <c r="AE29" s="10">
        <f t="shared" si="15"/>
        <v>62212.458991218387</v>
      </c>
      <c r="AF29" s="10">
        <f t="shared" si="16"/>
        <v>0</v>
      </c>
      <c r="AG29" s="10">
        <f t="shared" si="17"/>
        <v>-62212.458991218387</v>
      </c>
      <c r="AH29" s="10">
        <f t="shared" ref="AH29:AH92" si="27">AF29-AE29</f>
        <v>-62212.458991218387</v>
      </c>
      <c r="AI29" s="17">
        <f t="shared" ref="AI29:AI92" si="28">IF(A29=1,AF29-T25,AF29)</f>
        <v>0</v>
      </c>
      <c r="AJ29" s="10"/>
      <c r="AK29" s="10"/>
      <c r="AL29" s="10">
        <f t="shared" ref="AL29:AL92" si="29">(+J29+L29+M29+N29+O29-(($D$1+(1-$D$1)*$D$2)*(G29+L29+N29+O29)))/$T$16</f>
        <v>61416.628703803879</v>
      </c>
      <c r="AM29" s="10"/>
      <c r="AN29" s="10">
        <f t="shared" ref="AN29:AN92" si="30">C29-J28+AN28</f>
        <v>40530.309234972388</v>
      </c>
      <c r="AO29" s="10"/>
      <c r="AR29" s="19"/>
      <c r="AS29" s="19"/>
      <c r="AT29" s="19"/>
      <c r="AU29" s="19"/>
      <c r="AV29" s="19"/>
      <c r="AW29" s="19"/>
      <c r="AX29" s="19"/>
      <c r="AY29" s="19"/>
      <c r="AZ29" s="19"/>
      <c r="BA29" s="19"/>
    </row>
    <row r="30" spans="1:53">
      <c r="A30" s="10">
        <f t="shared" si="18"/>
        <v>2025</v>
      </c>
      <c r="B30" s="73">
        <f>HLOOKUP($A30,'AEG Input File'!$AC$2:$AZ$8,4,FALSE)*Inflation!$B6/100</f>
        <v>82062.114481399156</v>
      </c>
      <c r="C30" s="10">
        <f t="shared" si="19"/>
        <v>82062.114481399156</v>
      </c>
      <c r="D30" s="10">
        <f t="shared" si="2"/>
        <v>117688.25629893989</v>
      </c>
      <c r="E30" s="10">
        <f t="shared" si="3"/>
        <v>16312.273295134395</v>
      </c>
      <c r="F30" s="10">
        <f t="shared" si="4"/>
        <v>29382.121851470998</v>
      </c>
      <c r="G30" s="10">
        <f t="shared" si="20"/>
        <v>12259.242371637156</v>
      </c>
      <c r="H30" s="10">
        <f t="shared" si="5"/>
        <v>3595.8046907651069</v>
      </c>
      <c r="I30" s="10">
        <f t="shared" si="6"/>
        <v>101833.20923653763</v>
      </c>
      <c r="J30" s="10">
        <f t="shared" si="7"/>
        <v>12259.242371637156</v>
      </c>
      <c r="K30" s="10">
        <f t="shared" si="8"/>
        <v>109760.73276773875</v>
      </c>
      <c r="L30" s="10">
        <f t="shared" si="21"/>
        <v>2853.7790519612072</v>
      </c>
      <c r="M30" s="10">
        <f t="shared" si="9"/>
        <v>5213.6348064675904</v>
      </c>
      <c r="N30" s="73">
        <f>HLOOKUP($A30,'AEG Input File'!$BA$2:$BX$8,4,FALSE)*Inflation!$B6/100</f>
        <v>101117.48471380156</v>
      </c>
      <c r="O30" s="10">
        <f t="shared" si="10"/>
        <v>1778.0908918931145</v>
      </c>
      <c r="P30" s="10">
        <f t="shared" si="22"/>
        <v>0</v>
      </c>
      <c r="Q30" s="10">
        <f t="shared" si="11"/>
        <v>76.499375084240512</v>
      </c>
      <c r="R30" s="10">
        <f t="shared" si="12"/>
        <v>963.35696996874481</v>
      </c>
      <c r="S30" s="10">
        <f t="shared" si="13"/>
        <v>124262.08818081362</v>
      </c>
      <c r="T30" s="10">
        <f t="shared" si="23"/>
        <v>1.7108109267367636E-53</v>
      </c>
      <c r="U30" s="18"/>
      <c r="V30" s="74">
        <v>0</v>
      </c>
      <c r="W30" s="10">
        <f t="shared" si="24"/>
        <v>3</v>
      </c>
      <c r="X30" s="10">
        <v>0</v>
      </c>
      <c r="Y30" s="10">
        <f t="shared" si="25"/>
        <v>0</v>
      </c>
      <c r="Z30" s="10">
        <f t="shared" si="26"/>
        <v>0</v>
      </c>
      <c r="AA30" s="10">
        <v>0</v>
      </c>
      <c r="AB30" s="10">
        <v>0</v>
      </c>
      <c r="AC30" s="10">
        <f t="shared" si="14"/>
        <v>0</v>
      </c>
      <c r="AD30" s="10">
        <f t="shared" si="14"/>
        <v>0</v>
      </c>
      <c r="AE30" s="10">
        <f t="shared" si="15"/>
        <v>124262.08818081362</v>
      </c>
      <c r="AF30" s="10">
        <f t="shared" si="16"/>
        <v>0</v>
      </c>
      <c r="AG30" s="10">
        <f t="shared" si="17"/>
        <v>-124262.08818081362</v>
      </c>
      <c r="AH30" s="10">
        <f t="shared" si="27"/>
        <v>-124262.08818081362</v>
      </c>
      <c r="AI30" s="17">
        <f t="shared" si="28"/>
        <v>0</v>
      </c>
      <c r="AJ30" s="10"/>
      <c r="AK30" s="10"/>
      <c r="AL30" s="10">
        <f t="shared" si="29"/>
        <v>122672.51054708558</v>
      </c>
      <c r="AM30" s="10"/>
      <c r="AN30" s="10">
        <f t="shared" si="30"/>
        <v>118539.39279287431</v>
      </c>
      <c r="AO30" s="10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1:53">
      <c r="A31" s="10">
        <f t="shared" si="18"/>
        <v>2026</v>
      </c>
      <c r="B31" s="73">
        <f>HLOOKUP($A31,'AEG Input File'!$AC$2:$AZ$8,4,FALSE)*Inflation!$B7/100</f>
        <v>167570.36392906745</v>
      </c>
      <c r="C31" s="10">
        <f t="shared" si="19"/>
        <v>167570.36392906745</v>
      </c>
      <c r="D31" s="10">
        <f t="shared" si="2"/>
        <v>269403.57316560508</v>
      </c>
      <c r="E31" s="10">
        <f t="shared" si="3"/>
        <v>45328.552059678295</v>
      </c>
      <c r="F31" s="10">
        <f t="shared" si="4"/>
        <v>67555.768792975927</v>
      </c>
      <c r="G31" s="10">
        <f t="shared" si="20"/>
        <v>29016.278764543902</v>
      </c>
      <c r="H31" s="10">
        <f t="shared" si="5"/>
        <v>8093.2929059707249</v>
      </c>
      <c r="I31" s="10">
        <f t="shared" si="6"/>
        <v>232294.00149509043</v>
      </c>
      <c r="J31" s="10">
        <f t="shared" si="7"/>
        <v>29016.278764543902</v>
      </c>
      <c r="K31" s="10">
        <f t="shared" si="8"/>
        <v>250848.78733034775</v>
      </c>
      <c r="L31" s="10">
        <f t="shared" si="21"/>
        <v>6522.0684705890417</v>
      </c>
      <c r="M31" s="10">
        <f t="shared" si="9"/>
        <v>11915.317398191519</v>
      </c>
      <c r="N31" s="73">
        <f>HLOOKUP($A31,'AEG Input File'!$BA$2:$BX$8,4,FALSE)*Inflation!$B7/100</f>
        <v>197383.69998770524</v>
      </c>
      <c r="O31" s="10">
        <f t="shared" si="10"/>
        <v>4107.7577152545691</v>
      </c>
      <c r="P31" s="10">
        <f t="shared" si="22"/>
        <v>0</v>
      </c>
      <c r="Q31" s="10">
        <f t="shared" si="11"/>
        <v>183.62195785927165</v>
      </c>
      <c r="R31" s="10">
        <f t="shared" si="12"/>
        <v>2312.3521303048942</v>
      </c>
      <c r="S31" s="10">
        <f t="shared" si="13"/>
        <v>251441.09642444842</v>
      </c>
      <c r="T31" s="10">
        <f t="shared" si="23"/>
        <v>3.2412468787115359E-53</v>
      </c>
      <c r="U31" s="18"/>
      <c r="V31" s="74">
        <v>0</v>
      </c>
      <c r="W31" s="10">
        <f t="shared" si="24"/>
        <v>4</v>
      </c>
      <c r="X31" s="10">
        <v>0</v>
      </c>
      <c r="Y31" s="10">
        <f t="shared" si="25"/>
        <v>0</v>
      </c>
      <c r="Z31" s="10">
        <f t="shared" si="26"/>
        <v>0</v>
      </c>
      <c r="AA31" s="10">
        <v>0</v>
      </c>
      <c r="AB31" s="10">
        <v>0</v>
      </c>
      <c r="AC31" s="10">
        <f t="shared" si="14"/>
        <v>0</v>
      </c>
      <c r="AD31" s="10">
        <f t="shared" si="14"/>
        <v>0</v>
      </c>
      <c r="AE31" s="10">
        <f t="shared" si="15"/>
        <v>251441.09642444842</v>
      </c>
      <c r="AF31" s="10">
        <f t="shared" si="16"/>
        <v>0</v>
      </c>
      <c r="AG31" s="10">
        <f t="shared" si="17"/>
        <v>-251441.09642444842</v>
      </c>
      <c r="AH31" s="10">
        <f t="shared" si="27"/>
        <v>-251441.09642444842</v>
      </c>
      <c r="AI31" s="17">
        <f t="shared" si="28"/>
        <v>0</v>
      </c>
      <c r="AJ31" s="10"/>
      <c r="AK31" s="10"/>
      <c r="AL31" s="10">
        <f t="shared" si="29"/>
        <v>248224.6275164515</v>
      </c>
      <c r="AM31" s="10"/>
      <c r="AN31" s="10">
        <f t="shared" si="30"/>
        <v>273850.51435030461</v>
      </c>
      <c r="AO31" s="10"/>
      <c r="AR31" s="19"/>
      <c r="AS31" s="19"/>
      <c r="AT31" s="19"/>
      <c r="AU31" s="19"/>
      <c r="AV31" s="19"/>
      <c r="AW31" s="19"/>
      <c r="AX31" s="19"/>
      <c r="AY31" s="19"/>
      <c r="AZ31" s="19"/>
      <c r="BA31" s="19"/>
    </row>
    <row r="32" spans="1:53">
      <c r="A32" s="10">
        <f t="shared" si="18"/>
        <v>2027</v>
      </c>
      <c r="B32" s="73">
        <f>HLOOKUP($A32,'AEG Input File'!$AC$2:$AZ$8,4,FALSE)*Inflation!$B8/100</f>
        <v>91641.623573830439</v>
      </c>
      <c r="C32" s="10">
        <f t="shared" si="19"/>
        <v>91641.623573830439</v>
      </c>
      <c r="D32" s="10">
        <f t="shared" si="2"/>
        <v>323935.6250689209</v>
      </c>
      <c r="E32" s="10">
        <f t="shared" si="3"/>
        <v>83508.993181605241</v>
      </c>
      <c r="F32" s="10">
        <f t="shared" si="4"/>
        <v>92375.85877636513</v>
      </c>
      <c r="G32" s="10">
        <f t="shared" si="20"/>
        <v>38180.441121926946</v>
      </c>
      <c r="H32" s="10">
        <f t="shared" si="5"/>
        <v>11381.037707432019</v>
      </c>
      <c r="I32" s="10">
        <f t="shared" si="6"/>
        <v>274374.14623956196</v>
      </c>
      <c r="J32" s="10">
        <f t="shared" si="7"/>
        <v>38180.441121926946</v>
      </c>
      <c r="K32" s="10">
        <f t="shared" si="8"/>
        <v>299154.88565424143</v>
      </c>
      <c r="L32" s="10">
        <f t="shared" si="21"/>
        <v>7778.0270270102765</v>
      </c>
      <c r="M32" s="10">
        <f t="shared" si="9"/>
        <v>14209.857068576468</v>
      </c>
      <c r="N32" s="73">
        <f>HLOOKUP($A32,'AEG Input File'!$BA$2:$BX$8,4,FALSE)*Inflation!$B8/100</f>
        <v>251726.70141736866</v>
      </c>
      <c r="O32" s="10">
        <f t="shared" si="10"/>
        <v>5047.1378873938665</v>
      </c>
      <c r="P32" s="10">
        <f t="shared" si="22"/>
        <v>0</v>
      </c>
      <c r="Q32" s="10">
        <f t="shared" si="11"/>
        <v>213.58589282161208</v>
      </c>
      <c r="R32" s="10">
        <f t="shared" si="12"/>
        <v>2689.6880962768219</v>
      </c>
      <c r="S32" s="10">
        <f t="shared" si="13"/>
        <v>319845.43851137464</v>
      </c>
      <c r="T32" s="10">
        <f t="shared" si="23"/>
        <v>3.860366098915117E-53</v>
      </c>
      <c r="U32" s="18"/>
      <c r="V32" s="74">
        <v>0</v>
      </c>
      <c r="W32" s="10">
        <f t="shared" si="24"/>
        <v>5</v>
      </c>
      <c r="X32" s="10">
        <v>0</v>
      </c>
      <c r="Y32" s="10">
        <f t="shared" si="25"/>
        <v>0</v>
      </c>
      <c r="Z32" s="10">
        <f t="shared" si="26"/>
        <v>0</v>
      </c>
      <c r="AA32" s="10">
        <v>0</v>
      </c>
      <c r="AB32" s="10">
        <v>0</v>
      </c>
      <c r="AC32" s="10">
        <f t="shared" si="14"/>
        <v>0</v>
      </c>
      <c r="AD32" s="10">
        <f t="shared" si="14"/>
        <v>0</v>
      </c>
      <c r="AE32" s="10">
        <f t="shared" si="15"/>
        <v>319845.43851137464</v>
      </c>
      <c r="AF32" s="10">
        <f t="shared" si="16"/>
        <v>0</v>
      </c>
      <c r="AG32" s="10">
        <f t="shared" si="17"/>
        <v>-319845.43851137464</v>
      </c>
      <c r="AH32" s="10">
        <f t="shared" si="27"/>
        <v>-319845.43851137464</v>
      </c>
      <c r="AI32" s="17">
        <f t="shared" si="28"/>
        <v>0</v>
      </c>
      <c r="AJ32" s="10"/>
      <c r="AK32" s="10"/>
      <c r="AL32" s="10">
        <f t="shared" si="29"/>
        <v>315753.93190022052</v>
      </c>
      <c r="AM32" s="10"/>
      <c r="AN32" s="10">
        <f t="shared" si="30"/>
        <v>336475.85915959114</v>
      </c>
      <c r="AO32" s="10"/>
      <c r="AR32" s="19"/>
      <c r="AS32" s="19"/>
      <c r="AT32" s="19"/>
      <c r="AU32" s="19"/>
      <c r="AV32" s="19"/>
      <c r="AW32" s="19"/>
      <c r="AX32" s="19"/>
      <c r="AY32" s="19"/>
      <c r="AZ32" s="19"/>
      <c r="BA32" s="19"/>
    </row>
    <row r="33" spans="1:53">
      <c r="A33" s="10">
        <f t="shared" si="18"/>
        <v>2028</v>
      </c>
      <c r="B33" s="73">
        <f>HLOOKUP($A33,'AEG Input File'!$AC$2:$AZ$8,4,FALSE)*Inflation!$B9/100</f>
        <v>52249.414009728767</v>
      </c>
      <c r="C33" s="10">
        <f t="shared" si="19"/>
        <v>52249.414009728767</v>
      </c>
      <c r="D33" s="10">
        <f t="shared" si="2"/>
        <v>326623.56024929072</v>
      </c>
      <c r="E33" s="10">
        <f t="shared" si="3"/>
        <v>126914.37570450507</v>
      </c>
      <c r="F33" s="10">
        <f t="shared" si="4"/>
        <v>86071.359432078447</v>
      </c>
      <c r="G33" s="10">
        <f t="shared" si="20"/>
        <v>43405.382522899825</v>
      </c>
      <c r="H33" s="10">
        <f t="shared" si="5"/>
        <v>8959.8551509275094</v>
      </c>
      <c r="I33" s="10">
        <f t="shared" si="6"/>
        <v>274258.32257546339</v>
      </c>
      <c r="J33" s="10">
        <f t="shared" si="7"/>
        <v>43405.382522899825</v>
      </c>
      <c r="K33" s="10">
        <f t="shared" si="8"/>
        <v>300440.94141237705</v>
      </c>
      <c r="L33" s="10">
        <f t="shared" si="21"/>
        <v>7811.4644767218033</v>
      </c>
      <c r="M33" s="10">
        <f t="shared" si="9"/>
        <v>14270.94471708791</v>
      </c>
      <c r="N33" s="73">
        <f>HLOOKUP($A33,'AEG Input File'!$BA$2:$BX$8,4,FALSE)*Inflation!$B9/100</f>
        <v>284526.9961666537</v>
      </c>
      <c r="O33" s="10">
        <f t="shared" si="10"/>
        <v>5258.172480710894</v>
      </c>
      <c r="P33" s="10">
        <f t="shared" si="22"/>
        <v>0</v>
      </c>
      <c r="Q33" s="10">
        <f t="shared" si="11"/>
        <v>204.55819352945653</v>
      </c>
      <c r="R33" s="10">
        <f t="shared" si="12"/>
        <v>2576.0022390223967</v>
      </c>
      <c r="S33" s="10">
        <f t="shared" si="13"/>
        <v>358053.52079662599</v>
      </c>
      <c r="T33" s="10">
        <f t="shared" si="23"/>
        <v>4.0462131962078838E-53</v>
      </c>
      <c r="U33" s="18"/>
      <c r="V33" s="74">
        <v>0</v>
      </c>
      <c r="W33" s="10">
        <f t="shared" si="24"/>
        <v>6</v>
      </c>
      <c r="X33" s="10">
        <v>0</v>
      </c>
      <c r="Y33" s="10">
        <f t="shared" si="25"/>
        <v>0</v>
      </c>
      <c r="Z33" s="10">
        <f t="shared" si="26"/>
        <v>0</v>
      </c>
      <c r="AA33" s="10">
        <v>0</v>
      </c>
      <c r="AB33" s="10">
        <v>0</v>
      </c>
      <c r="AC33" s="10">
        <f t="shared" si="14"/>
        <v>0</v>
      </c>
      <c r="AD33" s="10">
        <f t="shared" si="14"/>
        <v>0</v>
      </c>
      <c r="AE33" s="10">
        <f t="shared" si="15"/>
        <v>358053.52079662599</v>
      </c>
      <c r="AF33" s="10">
        <f t="shared" si="16"/>
        <v>0</v>
      </c>
      <c r="AG33" s="10">
        <f t="shared" si="17"/>
        <v>-358053.52079662599</v>
      </c>
      <c r="AH33" s="10">
        <f t="shared" si="27"/>
        <v>-358053.52079662599</v>
      </c>
      <c r="AI33" s="17">
        <f t="shared" si="28"/>
        <v>0</v>
      </c>
      <c r="AJ33" s="10"/>
      <c r="AK33" s="10"/>
      <c r="AL33" s="10">
        <f t="shared" si="29"/>
        <v>353473.25116919371</v>
      </c>
      <c r="AM33" s="10"/>
      <c r="AN33" s="10">
        <f t="shared" si="30"/>
        <v>350544.83204739296</v>
      </c>
      <c r="AO33" s="10"/>
      <c r="AR33" s="19"/>
      <c r="AS33" s="19"/>
      <c r="AT33" s="19"/>
      <c r="AU33" s="19"/>
      <c r="AV33" s="19"/>
      <c r="AW33" s="19"/>
      <c r="AX33" s="19"/>
      <c r="AY33" s="19"/>
      <c r="AZ33" s="19"/>
      <c r="BA33" s="19"/>
    </row>
    <row r="34" spans="1:53">
      <c r="A34" s="10">
        <f t="shared" si="18"/>
        <v>2029</v>
      </c>
      <c r="B34" s="73">
        <f>HLOOKUP($A34,'AEG Input File'!$AC$2:$AZ$8,4,FALSE)*Inflation!$B10/100</f>
        <v>9515.3984909956362</v>
      </c>
      <c r="C34" s="10">
        <f t="shared" si="19"/>
        <v>9515.3984909956362</v>
      </c>
      <c r="D34" s="10">
        <f t="shared" si="2"/>
        <v>283773.72106645902</v>
      </c>
      <c r="E34" s="10">
        <f t="shared" si="3"/>
        <v>171271.29807650446</v>
      </c>
      <c r="F34" s="10">
        <f t="shared" si="4"/>
        <v>67310.291232307936</v>
      </c>
      <c r="G34" s="10">
        <f t="shared" si="20"/>
        <v>44356.92237199939</v>
      </c>
      <c r="H34" s="10">
        <f t="shared" si="5"/>
        <v>4820.2074606647948</v>
      </c>
      <c r="I34" s="10">
        <f t="shared" si="6"/>
        <v>234596.59123379484</v>
      </c>
      <c r="J34" s="10">
        <f t="shared" si="7"/>
        <v>44356.92237199939</v>
      </c>
      <c r="K34" s="10">
        <f t="shared" si="8"/>
        <v>259185.15615012695</v>
      </c>
      <c r="L34" s="10">
        <f t="shared" si="21"/>
        <v>6738.8140599033004</v>
      </c>
      <c r="M34" s="10">
        <f t="shared" si="9"/>
        <v>12311.29491713103</v>
      </c>
      <c r="N34" s="73">
        <f>HLOOKUP($A34,'AEG Input File'!$BA$2:$BX$8,4,FALSE)*Inflation!$B10/100</f>
        <v>293355.88389927644</v>
      </c>
      <c r="O34" s="10">
        <f t="shared" si="10"/>
        <v>4749.8227202323314</v>
      </c>
      <c r="P34" s="10">
        <f t="shared" si="22"/>
        <v>0</v>
      </c>
      <c r="Q34" s="10">
        <f t="shared" si="11"/>
        <v>161.66493904276854</v>
      </c>
      <c r="R34" s="10">
        <f t="shared" si="12"/>
        <v>2035.8472948951885</v>
      </c>
      <c r="S34" s="10">
        <f t="shared" si="13"/>
        <v>363710.25020248041</v>
      </c>
      <c r="T34" s="10">
        <f t="shared" si="23"/>
        <v>3.8482992501129326E-53</v>
      </c>
      <c r="U34" s="18"/>
      <c r="V34" s="74">
        <v>0</v>
      </c>
      <c r="W34" s="10">
        <f t="shared" si="24"/>
        <v>7</v>
      </c>
      <c r="X34" s="10">
        <v>0</v>
      </c>
      <c r="Y34" s="10">
        <f t="shared" si="25"/>
        <v>0</v>
      </c>
      <c r="Z34" s="10">
        <f t="shared" si="26"/>
        <v>0</v>
      </c>
      <c r="AA34" s="10">
        <v>0</v>
      </c>
      <c r="AB34" s="10">
        <v>0</v>
      </c>
      <c r="AC34" s="10">
        <f t="shared" si="14"/>
        <v>0</v>
      </c>
      <c r="AD34" s="10">
        <f t="shared" si="14"/>
        <v>0</v>
      </c>
      <c r="AE34" s="10">
        <f t="shared" si="15"/>
        <v>363710.25020248041</v>
      </c>
      <c r="AF34" s="10">
        <f t="shared" si="16"/>
        <v>0</v>
      </c>
      <c r="AG34" s="10">
        <f t="shared" si="17"/>
        <v>-363710.25020248041</v>
      </c>
      <c r="AH34" s="10">
        <f t="shared" si="27"/>
        <v>-363710.25020248041</v>
      </c>
      <c r="AI34" s="17">
        <f t="shared" si="28"/>
        <v>0</v>
      </c>
      <c r="AJ34" s="10"/>
      <c r="AK34" s="10"/>
      <c r="AL34" s="10">
        <f t="shared" si="29"/>
        <v>359057.61891852651</v>
      </c>
      <c r="AM34" s="10"/>
      <c r="AN34" s="10">
        <f t="shared" si="30"/>
        <v>316654.84801548877</v>
      </c>
      <c r="AO34" s="10"/>
      <c r="AR34" s="19"/>
      <c r="AS34" s="19"/>
      <c r="AT34" s="19"/>
      <c r="AU34" s="19"/>
      <c r="AV34" s="19"/>
      <c r="AW34" s="19"/>
      <c r="AX34" s="19"/>
      <c r="AY34" s="19"/>
      <c r="AZ34" s="19"/>
      <c r="BA34" s="19"/>
    </row>
    <row r="35" spans="1:53">
      <c r="A35" s="10">
        <f t="shared" si="18"/>
        <v>2030</v>
      </c>
      <c r="B35" s="73">
        <f>HLOOKUP($A35,'AEG Input File'!$AC$2:$AZ$8,4,FALSE)*Inflation!$B11/100</f>
        <v>9805.3780513661277</v>
      </c>
      <c r="C35" s="10">
        <f t="shared" si="19"/>
        <v>9805.3780513661277</v>
      </c>
      <c r="D35" s="10">
        <f t="shared" si="2"/>
        <v>244401.96928516097</v>
      </c>
      <c r="E35" s="10">
        <f t="shared" si="3"/>
        <v>216608.75825364047</v>
      </c>
      <c r="F35" s="10">
        <f t="shared" si="4"/>
        <v>49625.88937172218</v>
      </c>
      <c r="G35" s="10">
        <f t="shared" si="20"/>
        <v>45337.460177136003</v>
      </c>
      <c r="H35" s="10">
        <f t="shared" si="5"/>
        <v>900.57013086309712</v>
      </c>
      <c r="I35" s="10">
        <f t="shared" si="6"/>
        <v>198163.93897716186</v>
      </c>
      <c r="J35" s="10">
        <f t="shared" si="7"/>
        <v>45337.460177136003</v>
      </c>
      <c r="K35" s="10">
        <f t="shared" si="8"/>
        <v>221282.95413116142</v>
      </c>
      <c r="L35" s="10">
        <f t="shared" si="21"/>
        <v>5753.3568074101968</v>
      </c>
      <c r="M35" s="10">
        <f t="shared" si="9"/>
        <v>10510.940321230168</v>
      </c>
      <c r="N35" s="73">
        <f>HLOOKUP($A35,'AEG Input File'!$BA$2:$BX$8,4,FALSE)*Inflation!$B11/100</f>
        <v>302464.57983505563</v>
      </c>
      <c r="O35" s="10">
        <f t="shared" si="10"/>
        <v>4231.5495554228319</v>
      </c>
      <c r="P35" s="10">
        <f t="shared" si="22"/>
        <v>0</v>
      </c>
      <c r="Q35" s="10">
        <f t="shared" si="11"/>
        <v>121.97518689793613</v>
      </c>
      <c r="R35" s="10">
        <f t="shared" si="12"/>
        <v>1536.0340699773201</v>
      </c>
      <c r="S35" s="10">
        <f t="shared" si="13"/>
        <v>369955.89595313004</v>
      </c>
      <c r="T35" s="10">
        <f t="shared" si="23"/>
        <v>3.6650147802707703E-53</v>
      </c>
      <c r="U35" s="18"/>
      <c r="V35" s="74">
        <v>0</v>
      </c>
      <c r="W35" s="10">
        <f t="shared" si="24"/>
        <v>8</v>
      </c>
      <c r="X35" s="10">
        <v>0</v>
      </c>
      <c r="Y35" s="10">
        <f t="shared" si="25"/>
        <v>0</v>
      </c>
      <c r="Z35" s="10">
        <f t="shared" si="26"/>
        <v>0</v>
      </c>
      <c r="AA35" s="10">
        <v>0</v>
      </c>
      <c r="AB35" s="10">
        <v>0</v>
      </c>
      <c r="AC35" s="10">
        <f t="shared" si="14"/>
        <v>0</v>
      </c>
      <c r="AD35" s="10">
        <f t="shared" si="14"/>
        <v>0</v>
      </c>
      <c r="AE35" s="10">
        <f t="shared" si="15"/>
        <v>369955.89595313004</v>
      </c>
      <c r="AF35" s="10">
        <f t="shared" si="16"/>
        <v>0</v>
      </c>
      <c r="AG35" s="10">
        <f t="shared" si="17"/>
        <v>-369955.89595313004</v>
      </c>
      <c r="AH35" s="10">
        <f t="shared" si="27"/>
        <v>-369955.89595313004</v>
      </c>
      <c r="AI35" s="17">
        <f t="shared" si="28"/>
        <v>0</v>
      </c>
      <c r="AJ35" s="10"/>
      <c r="AK35" s="10"/>
      <c r="AL35" s="10">
        <f t="shared" si="29"/>
        <v>365223.36951419554</v>
      </c>
      <c r="AM35" s="10"/>
      <c r="AN35" s="10">
        <f t="shared" si="30"/>
        <v>282103.30369485548</v>
      </c>
      <c r="AO35" s="10"/>
      <c r="AR35" s="19"/>
      <c r="AS35" s="19"/>
      <c r="AT35" s="19"/>
      <c r="AU35" s="19"/>
      <c r="AV35" s="19"/>
      <c r="AW35" s="19"/>
      <c r="AX35" s="19"/>
      <c r="AY35" s="19"/>
      <c r="AZ35" s="19"/>
      <c r="BA35" s="19"/>
    </row>
    <row r="36" spans="1:53">
      <c r="A36" s="10">
        <f t="shared" si="18"/>
        <v>2031</v>
      </c>
      <c r="B36" s="73">
        <f>HLOOKUP($A36,'AEG Input File'!$AC$2:$AZ$8,4,FALSE)*Inflation!$B12/100</f>
        <v>8889.3525359408486</v>
      </c>
      <c r="C36" s="10">
        <f t="shared" si="19"/>
        <v>8889.3525359408486</v>
      </c>
      <c r="D36" s="10">
        <f t="shared" si="2"/>
        <v>207053.29151310271</v>
      </c>
      <c r="E36" s="10">
        <f t="shared" si="3"/>
        <v>262835.15368437057</v>
      </c>
      <c r="F36" s="10">
        <f t="shared" si="4"/>
        <v>32970.848485836796</v>
      </c>
      <c r="G36" s="10">
        <f t="shared" si="20"/>
        <v>46226.395430730088</v>
      </c>
      <c r="H36" s="10">
        <f t="shared" si="5"/>
        <v>-2783.6648584275913</v>
      </c>
      <c r="I36" s="10">
        <f t="shared" si="6"/>
        <v>163610.56094080023</v>
      </c>
      <c r="J36" s="10">
        <f t="shared" si="7"/>
        <v>46226.395430730088</v>
      </c>
      <c r="K36" s="10">
        <f t="shared" si="8"/>
        <v>185331.92622695147</v>
      </c>
      <c r="L36" s="10">
        <f t="shared" si="21"/>
        <v>4818.6300819007383</v>
      </c>
      <c r="M36" s="10">
        <f t="shared" si="9"/>
        <v>8803.2664957801953</v>
      </c>
      <c r="N36" s="73">
        <f>HLOOKUP($A36,'AEG Input File'!$BA$2:$BX$8,4,FALSE)*Inflation!$B12/100</f>
        <v>311798.72813347296</v>
      </c>
      <c r="O36" s="10">
        <f t="shared" si="10"/>
        <v>3684.8279408049048</v>
      </c>
      <c r="P36" s="10">
        <f t="shared" si="22"/>
        <v>0</v>
      </c>
      <c r="Q36" s="10">
        <f t="shared" si="11"/>
        <v>84.167716658257135</v>
      </c>
      <c r="R36" s="10">
        <f t="shared" si="12"/>
        <v>1059.9244294453085</v>
      </c>
      <c r="S36" s="10">
        <f t="shared" si="13"/>
        <v>376475.94022879243</v>
      </c>
      <c r="T36" s="10">
        <f t="shared" si="23"/>
        <v>3.4920100575524949E-53</v>
      </c>
      <c r="U36" s="18"/>
      <c r="V36" s="74">
        <v>0</v>
      </c>
      <c r="W36" s="10">
        <f t="shared" si="24"/>
        <v>9</v>
      </c>
      <c r="X36" s="10">
        <v>0</v>
      </c>
      <c r="Y36" s="10">
        <f t="shared" si="25"/>
        <v>0</v>
      </c>
      <c r="Z36" s="10">
        <f t="shared" si="26"/>
        <v>0</v>
      </c>
      <c r="AA36" s="10">
        <v>0</v>
      </c>
      <c r="AB36" s="10">
        <v>0</v>
      </c>
      <c r="AC36" s="10">
        <f t="shared" si="14"/>
        <v>0</v>
      </c>
      <c r="AD36" s="10">
        <f t="shared" si="14"/>
        <v>0</v>
      </c>
      <c r="AE36" s="10">
        <f t="shared" si="15"/>
        <v>376475.94022879243</v>
      </c>
      <c r="AF36" s="10">
        <f t="shared" si="16"/>
        <v>0</v>
      </c>
      <c r="AG36" s="10">
        <f t="shared" si="17"/>
        <v>-376475.94022879243</v>
      </c>
      <c r="AH36" s="10">
        <f t="shared" si="27"/>
        <v>-376475.94022879243</v>
      </c>
      <c r="AI36" s="17">
        <f t="shared" si="28"/>
        <v>0</v>
      </c>
      <c r="AJ36" s="10"/>
      <c r="AK36" s="10"/>
      <c r="AL36" s="10">
        <f t="shared" si="29"/>
        <v>371660.00849140174</v>
      </c>
      <c r="AM36" s="10"/>
      <c r="AN36" s="10">
        <f t="shared" si="30"/>
        <v>245655.19605366033</v>
      </c>
      <c r="AO36" s="10"/>
      <c r="AR36" s="19"/>
      <c r="AS36" s="19"/>
      <c r="AT36" s="19"/>
      <c r="AU36" s="19"/>
      <c r="AV36" s="19"/>
      <c r="AW36" s="19"/>
      <c r="AX36" s="19"/>
      <c r="AY36" s="19"/>
      <c r="AZ36" s="19"/>
      <c r="BA36" s="19"/>
    </row>
    <row r="37" spans="1:53">
      <c r="A37" s="10">
        <f t="shared" si="18"/>
        <v>2032</v>
      </c>
      <c r="B37" s="73">
        <f>HLOOKUP($A37,'AEG Input File'!$AC$2:$AZ$8,4,FALSE)*Inflation!$B13/100</f>
        <v>9150.3746882384585</v>
      </c>
      <c r="C37" s="10">
        <f t="shared" si="19"/>
        <v>9150.3746882384585</v>
      </c>
      <c r="D37" s="10">
        <f t="shared" si="2"/>
        <v>172760.93562903869</v>
      </c>
      <c r="E37" s="10">
        <f t="shared" si="3"/>
        <v>309976.58658392448</v>
      </c>
      <c r="F37" s="10">
        <f t="shared" si="4"/>
        <v>18951.164252947143</v>
      </c>
      <c r="G37" s="10">
        <f t="shared" si="20"/>
        <v>47141.432899553933</v>
      </c>
      <c r="H37" s="10">
        <f t="shared" si="5"/>
        <v>-5919.9564157874256</v>
      </c>
      <c r="I37" s="10">
        <f t="shared" si="6"/>
        <v>131539.45914527218</v>
      </c>
      <c r="J37" s="10">
        <f t="shared" si="7"/>
        <v>47141.432899553933</v>
      </c>
      <c r="K37" s="10">
        <f t="shared" si="8"/>
        <v>152150.19738715544</v>
      </c>
      <c r="L37" s="10">
        <f t="shared" si="21"/>
        <v>3955.905132066041</v>
      </c>
      <c r="M37" s="10">
        <f t="shared" si="9"/>
        <v>7227.1343758898829</v>
      </c>
      <c r="N37" s="73">
        <f>HLOOKUP($A37,'AEG Input File'!$BA$2:$BX$8,4,FALSE)*Inflation!$B13/100</f>
        <v>321426.37289377983</v>
      </c>
      <c r="O37" s="10">
        <f t="shared" si="10"/>
        <v>3128.6876296675305</v>
      </c>
      <c r="P37" s="10">
        <f t="shared" si="22"/>
        <v>0</v>
      </c>
      <c r="Q37" s="10">
        <f t="shared" si="11"/>
        <v>48.988563550254945</v>
      </c>
      <c r="R37" s="10">
        <f t="shared" si="12"/>
        <v>616.91319821797538</v>
      </c>
      <c r="S37" s="10">
        <f t="shared" si="13"/>
        <v>383545.43469272542</v>
      </c>
      <c r="T37" s="10">
        <f t="shared" si="23"/>
        <v>3.3309457452897955E-53</v>
      </c>
      <c r="U37" s="18"/>
      <c r="V37" s="74">
        <v>0</v>
      </c>
      <c r="W37" s="10">
        <f t="shared" si="24"/>
        <v>10</v>
      </c>
      <c r="X37" s="10">
        <v>0</v>
      </c>
      <c r="Y37" s="10">
        <f t="shared" si="25"/>
        <v>0</v>
      </c>
      <c r="Z37" s="10">
        <f t="shared" si="26"/>
        <v>0</v>
      </c>
      <c r="AA37" s="10">
        <v>0</v>
      </c>
      <c r="AB37" s="10">
        <v>0</v>
      </c>
      <c r="AC37" s="10">
        <f t="shared" si="14"/>
        <v>0</v>
      </c>
      <c r="AD37" s="10">
        <f t="shared" si="14"/>
        <v>0</v>
      </c>
      <c r="AE37" s="10">
        <f t="shared" si="15"/>
        <v>383545.43469272542</v>
      </c>
      <c r="AF37" s="10">
        <f t="shared" si="16"/>
        <v>0</v>
      </c>
      <c r="AG37" s="10">
        <f t="shared" si="17"/>
        <v>-383545.43469272542</v>
      </c>
      <c r="AH37" s="10">
        <f t="shared" si="27"/>
        <v>-383545.43469272542</v>
      </c>
      <c r="AI37" s="17">
        <f t="shared" si="28"/>
        <v>0</v>
      </c>
      <c r="AJ37" s="10"/>
      <c r="AK37" s="10"/>
      <c r="AL37" s="10">
        <f t="shared" si="29"/>
        <v>378639.06901489361</v>
      </c>
      <c r="AM37" s="10"/>
      <c r="AN37" s="10">
        <f t="shared" si="30"/>
        <v>208579.17531116871</v>
      </c>
      <c r="AO37" s="10"/>
      <c r="AR37" s="19"/>
      <c r="AS37" s="19"/>
      <c r="AT37" s="19"/>
      <c r="AU37" s="19"/>
      <c r="AV37" s="19"/>
      <c r="AW37" s="19"/>
      <c r="AX37" s="19"/>
      <c r="AY37" s="19"/>
      <c r="AZ37" s="19"/>
      <c r="BA37" s="19"/>
    </row>
    <row r="38" spans="1:53">
      <c r="A38" s="10">
        <f t="shared" si="18"/>
        <v>2033</v>
      </c>
      <c r="B38" s="73">
        <f>HLOOKUP($A38,'AEG Input File'!$AC$2:$AZ$8,4,FALSE)*Inflation!$B14/100</f>
        <v>9419.4029849847502</v>
      </c>
      <c r="C38" s="10">
        <f t="shared" si="19"/>
        <v>9419.4029849847502</v>
      </c>
      <c r="D38" s="10">
        <f t="shared" si="2"/>
        <v>140958.86213025692</v>
      </c>
      <c r="E38" s="10">
        <f t="shared" si="3"/>
        <v>358059.95978197688</v>
      </c>
      <c r="F38" s="10">
        <f t="shared" si="4"/>
        <v>11754.075888774352</v>
      </c>
      <c r="G38" s="10">
        <f t="shared" si="20"/>
        <v>48083.37319805241</v>
      </c>
      <c r="H38" s="10">
        <f t="shared" si="5"/>
        <v>-7629.1524349483925</v>
      </c>
      <c r="I38" s="10">
        <f t="shared" si="6"/>
        <v>100504.64136715292</v>
      </c>
      <c r="J38" s="10">
        <f t="shared" si="7"/>
        <v>48083.37319805241</v>
      </c>
      <c r="K38" s="10">
        <f t="shared" si="8"/>
        <v>120731.75174870492</v>
      </c>
      <c r="L38" s="10">
        <f t="shared" si="21"/>
        <v>3139.0255454663279</v>
      </c>
      <c r="M38" s="10">
        <f t="shared" si="9"/>
        <v>5734.7582080634838</v>
      </c>
      <c r="N38" s="73">
        <f>HLOOKUP($A38,'AEG Input File'!$BA$2:$BX$8,4,FALSE)*Inflation!$B14/100</f>
        <v>331356.86227693188</v>
      </c>
      <c r="O38" s="10">
        <f t="shared" si="10"/>
        <v>2562.8571809489931</v>
      </c>
      <c r="P38" s="10">
        <f t="shared" si="22"/>
        <v>0</v>
      </c>
      <c r="Q38" s="10">
        <f t="shared" si="11"/>
        <v>15.449954057196141</v>
      </c>
      <c r="R38" s="10">
        <f t="shared" si="12"/>
        <v>194.56134001496423</v>
      </c>
      <c r="S38" s="10">
        <f t="shared" si="13"/>
        <v>391086.88770353526</v>
      </c>
      <c r="T38" s="10">
        <f t="shared" si="23"/>
        <v>3.1800685245745823E-53</v>
      </c>
      <c r="U38" s="18"/>
      <c r="V38" s="74">
        <v>0</v>
      </c>
      <c r="W38" s="10">
        <f t="shared" si="24"/>
        <v>11</v>
      </c>
      <c r="X38" s="10">
        <v>0</v>
      </c>
      <c r="Y38" s="10">
        <f t="shared" si="25"/>
        <v>0</v>
      </c>
      <c r="Z38" s="10">
        <f t="shared" si="26"/>
        <v>0</v>
      </c>
      <c r="AA38" s="10">
        <v>0</v>
      </c>
      <c r="AB38" s="10">
        <v>0</v>
      </c>
      <c r="AC38" s="10">
        <f t="shared" si="14"/>
        <v>0</v>
      </c>
      <c r="AD38" s="10">
        <f t="shared" si="14"/>
        <v>0</v>
      </c>
      <c r="AE38" s="10">
        <f t="shared" si="15"/>
        <v>391086.88770353526</v>
      </c>
      <c r="AF38" s="10">
        <f t="shared" si="16"/>
        <v>0</v>
      </c>
      <c r="AG38" s="10">
        <f t="shared" si="17"/>
        <v>-391086.88770353526</v>
      </c>
      <c r="AH38" s="10">
        <f t="shared" si="27"/>
        <v>-391086.88770353526</v>
      </c>
      <c r="AI38" s="17">
        <f t="shared" si="28"/>
        <v>0</v>
      </c>
      <c r="AJ38" s="10"/>
      <c r="AK38" s="10"/>
      <c r="AL38" s="10">
        <f t="shared" si="29"/>
        <v>386084.05072695663</v>
      </c>
      <c r="AM38" s="10"/>
      <c r="AN38" s="10">
        <f t="shared" si="30"/>
        <v>170857.14539659955</v>
      </c>
      <c r="AO38" s="10"/>
      <c r="AR38" s="19"/>
      <c r="AS38" s="19"/>
      <c r="AT38" s="19"/>
      <c r="AU38" s="19"/>
      <c r="AV38" s="19"/>
      <c r="AW38" s="19"/>
      <c r="AX38" s="19"/>
      <c r="AY38" s="19"/>
      <c r="AZ38" s="19"/>
      <c r="BA38" s="19"/>
    </row>
    <row r="39" spans="1:53">
      <c r="A39" s="10">
        <f t="shared" si="18"/>
        <v>2034</v>
      </c>
      <c r="B39" s="73">
        <f>HLOOKUP($A39,'AEG Input File'!$AC$2:$AZ$8,4,FALSE)*Inflation!$B15/100</f>
        <v>9696.6942151858802</v>
      </c>
      <c r="C39" s="10">
        <f t="shared" si="19"/>
        <v>9696.6942151858802</v>
      </c>
      <c r="D39" s="10">
        <f t="shared" si="2"/>
        <v>110201.3355823388</v>
      </c>
      <c r="E39" s="10">
        <f t="shared" si="3"/>
        <v>403059.97147805063</v>
      </c>
      <c r="F39" s="10">
        <f t="shared" si="4"/>
        <v>9412.1396551131929</v>
      </c>
      <c r="G39" s="10">
        <f t="shared" si="20"/>
        <v>45000.011696073758</v>
      </c>
      <c r="H39" s="10">
        <f t="shared" si="5"/>
        <v>-7473.4531286017191</v>
      </c>
      <c r="I39" s="10">
        <f t="shared" si="6"/>
        <v>72674.777014866762</v>
      </c>
      <c r="J39" s="10">
        <f t="shared" si="7"/>
        <v>45000.011696073758</v>
      </c>
      <c r="K39" s="10">
        <f t="shared" si="8"/>
        <v>91438.05629860278</v>
      </c>
      <c r="L39" s="10">
        <f t="shared" si="21"/>
        <v>2377.3894637636722</v>
      </c>
      <c r="M39" s="10">
        <f t="shared" si="9"/>
        <v>4343.3076741836321</v>
      </c>
      <c r="N39" s="73">
        <f>HLOOKUP($A39,'AEG Input File'!$BA$2:$BX$8,4,FALSE)*Inflation!$B15/100</f>
        <v>341599.83763963031</v>
      </c>
      <c r="O39" s="10">
        <f t="shared" si="10"/>
        <v>1987.0569962059953</v>
      </c>
      <c r="P39" s="10">
        <f t="shared" si="22"/>
        <v>0</v>
      </c>
      <c r="Q39" s="10">
        <f t="shared" si="11"/>
        <v>-15.006472926841981</v>
      </c>
      <c r="R39" s="10">
        <f t="shared" si="12"/>
        <v>-188.97658017207809</v>
      </c>
      <c r="S39" s="10">
        <f t="shared" si="13"/>
        <v>395103.62041675847</v>
      </c>
      <c r="T39" s="10">
        <f t="shared" si="23"/>
        <v>3.0080615209644367E-53</v>
      </c>
      <c r="U39" s="18"/>
      <c r="V39" s="74">
        <v>0</v>
      </c>
      <c r="W39" s="10">
        <f t="shared" si="24"/>
        <v>12</v>
      </c>
      <c r="X39" s="10">
        <v>0</v>
      </c>
      <c r="Y39" s="10">
        <f t="shared" si="25"/>
        <v>0</v>
      </c>
      <c r="Z39" s="10">
        <f t="shared" si="26"/>
        <v>0</v>
      </c>
      <c r="AA39" s="10">
        <v>0</v>
      </c>
      <c r="AB39" s="10">
        <v>0</v>
      </c>
      <c r="AC39" s="10">
        <f t="shared" si="14"/>
        <v>0</v>
      </c>
      <c r="AD39" s="10">
        <f t="shared" si="14"/>
        <v>0</v>
      </c>
      <c r="AE39" s="10">
        <f t="shared" si="15"/>
        <v>395103.62041675847</v>
      </c>
      <c r="AF39" s="10">
        <f t="shared" si="16"/>
        <v>0</v>
      </c>
      <c r="AG39" s="10">
        <f t="shared" si="17"/>
        <v>-395103.62041675847</v>
      </c>
      <c r="AH39" s="10">
        <f t="shared" si="27"/>
        <v>-395103.62041675847</v>
      </c>
      <c r="AI39" s="17">
        <f t="shared" si="28"/>
        <v>0</v>
      </c>
      <c r="AJ39" s="10"/>
      <c r="AK39" s="10"/>
      <c r="AL39" s="10">
        <f t="shared" si="29"/>
        <v>390049.40084573702</v>
      </c>
      <c r="AM39" s="10"/>
      <c r="AN39" s="10">
        <f t="shared" si="30"/>
        <v>132470.46641373303</v>
      </c>
      <c r="AO39" s="10"/>
      <c r="AR39" s="19"/>
      <c r="AS39" s="19"/>
      <c r="AT39" s="19"/>
      <c r="AU39" s="19"/>
      <c r="AV39" s="19"/>
      <c r="AW39" s="19"/>
      <c r="AX39" s="19"/>
      <c r="AY39" s="19"/>
      <c r="AZ39" s="19"/>
      <c r="BA39" s="19"/>
    </row>
    <row r="40" spans="1:53">
      <c r="A40" s="10">
        <f t="shared" si="18"/>
        <v>2035</v>
      </c>
      <c r="B40" s="73">
        <f>HLOOKUP($A40,'AEG Input File'!$AC$2:$AZ$8,4,FALSE)*Inflation!$B16/100</f>
        <v>9982.5131721887265</v>
      </c>
      <c r="C40" s="10">
        <f t="shared" si="19"/>
        <v>9982.5131721887265</v>
      </c>
      <c r="D40" s="10">
        <f t="shared" si="2"/>
        <v>82657.290187055492</v>
      </c>
      <c r="E40" s="10">
        <f t="shared" si="3"/>
        <v>440852.02304320334</v>
      </c>
      <c r="F40" s="10">
        <f t="shared" si="4"/>
        <v>9550.9365083984449</v>
      </c>
      <c r="G40" s="10">
        <f t="shared" si="20"/>
        <v>37792.051565152709</v>
      </c>
      <c r="H40" s="10">
        <f t="shared" si="5"/>
        <v>-5930.634161918395</v>
      </c>
      <c r="I40" s="10">
        <f t="shared" si="6"/>
        <v>50795.872783821178</v>
      </c>
      <c r="J40" s="10">
        <f t="shared" si="7"/>
        <v>37792.051565152709</v>
      </c>
      <c r="K40" s="10">
        <f t="shared" si="8"/>
        <v>66726.581485438335</v>
      </c>
      <c r="L40" s="10">
        <f t="shared" si="21"/>
        <v>1734.8911186213966</v>
      </c>
      <c r="M40" s="10">
        <f t="shared" si="9"/>
        <v>3169.512620558321</v>
      </c>
      <c r="N40" s="73">
        <f>HLOOKUP($A40,'AEG Input File'!$BA$2:$BX$8,4,FALSE)*Inflation!$B16/100</f>
        <v>352165.2581398061</v>
      </c>
      <c r="O40" s="10">
        <f t="shared" si="10"/>
        <v>1461.7945183477198</v>
      </c>
      <c r="P40" s="10">
        <f t="shared" si="22"/>
        <v>0</v>
      </c>
      <c r="Q40" s="10">
        <f t="shared" si="11"/>
        <v>-39.966543848871318</v>
      </c>
      <c r="R40" s="10">
        <f t="shared" si="12"/>
        <v>-503.29886407534298</v>
      </c>
      <c r="S40" s="10">
        <f t="shared" si="13"/>
        <v>395780.24255456205</v>
      </c>
      <c r="T40" s="10">
        <f t="shared" si="23"/>
        <v>2.8212547105376366E-53</v>
      </c>
      <c r="U40" s="18"/>
      <c r="V40" s="74">
        <v>0</v>
      </c>
      <c r="W40" s="10">
        <f t="shared" si="24"/>
        <v>13</v>
      </c>
      <c r="X40" s="10">
        <v>0</v>
      </c>
      <c r="Y40" s="10">
        <f t="shared" si="25"/>
        <v>0</v>
      </c>
      <c r="Z40" s="10">
        <f t="shared" si="26"/>
        <v>0</v>
      </c>
      <c r="AA40" s="10">
        <v>0</v>
      </c>
      <c r="AB40" s="10">
        <v>0</v>
      </c>
      <c r="AC40" s="10">
        <f t="shared" si="14"/>
        <v>0</v>
      </c>
      <c r="AD40" s="10">
        <f t="shared" si="14"/>
        <v>0</v>
      </c>
      <c r="AE40" s="10">
        <f t="shared" si="15"/>
        <v>395780.24255456205</v>
      </c>
      <c r="AF40" s="10">
        <f t="shared" si="16"/>
        <v>0</v>
      </c>
      <c r="AG40" s="10">
        <f t="shared" si="17"/>
        <v>-395780.24255456205</v>
      </c>
      <c r="AH40" s="10">
        <f t="shared" si="27"/>
        <v>-395780.24255456205</v>
      </c>
      <c r="AI40" s="17">
        <f t="shared" si="28"/>
        <v>0</v>
      </c>
      <c r="AJ40" s="10"/>
      <c r="AK40" s="10"/>
      <c r="AL40" s="10">
        <f t="shared" si="29"/>
        <v>390717.36754057743</v>
      </c>
      <c r="AM40" s="10"/>
      <c r="AN40" s="10">
        <f t="shared" si="30"/>
        <v>97452.967889847991</v>
      </c>
      <c r="AO40" s="10"/>
      <c r="AR40" s="19"/>
      <c r="AS40" s="19"/>
      <c r="AT40" s="19"/>
      <c r="AU40" s="19"/>
      <c r="AV40" s="19"/>
      <c r="AW40" s="19"/>
      <c r="AX40" s="19"/>
      <c r="AY40" s="19"/>
      <c r="AZ40" s="19"/>
      <c r="BA40" s="19"/>
    </row>
    <row r="41" spans="1:53">
      <c r="A41" s="10">
        <f t="shared" si="18"/>
        <v>2036</v>
      </c>
      <c r="B41" s="73">
        <f>HLOOKUP($A41,'AEG Input File'!$AC$2:$AZ$8,4,FALSE)*Inflation!$B17/100</f>
        <v>10277.124831109864</v>
      </c>
      <c r="C41" s="10">
        <f t="shared" si="19"/>
        <v>10277.124831109864</v>
      </c>
      <c r="D41" s="10">
        <f t="shared" si="2"/>
        <v>61072.997614931039</v>
      </c>
      <c r="E41" s="10">
        <f t="shared" si="3"/>
        <v>462914.75069856027</v>
      </c>
      <c r="F41" s="10">
        <f t="shared" si="4"/>
        <v>9762.8595646635604</v>
      </c>
      <c r="G41" s="10">
        <f t="shared" si="20"/>
        <v>22062.72765535695</v>
      </c>
      <c r="H41" s="10">
        <f t="shared" si="5"/>
        <v>-2582.9722990456116</v>
      </c>
      <c r="I41" s="10">
        <f t="shared" si="6"/>
        <v>41593.242258619699</v>
      </c>
      <c r="J41" s="10">
        <f t="shared" si="7"/>
        <v>22062.72765535695</v>
      </c>
      <c r="K41" s="10">
        <f t="shared" si="8"/>
        <v>51333.119936775372</v>
      </c>
      <c r="L41" s="10">
        <f t="shared" si="21"/>
        <v>1334.6611183561597</v>
      </c>
      <c r="M41" s="10">
        <f t="shared" si="9"/>
        <v>2438.3231969968301</v>
      </c>
      <c r="N41" s="73">
        <f>HLOOKUP($A41,'AEG Input File'!$BA$2:$BX$8,4,FALSE)*Inflation!$B17/100</f>
        <v>363063.38706713915</v>
      </c>
      <c r="O41" s="10">
        <f t="shared" si="10"/>
        <v>1049.070617337077</v>
      </c>
      <c r="P41" s="10">
        <f t="shared" si="22"/>
        <v>0</v>
      </c>
      <c r="Q41" s="10">
        <f t="shared" si="11"/>
        <v>-53.629392770790624</v>
      </c>
      <c r="R41" s="10">
        <f t="shared" si="12"/>
        <v>-675.3551811899099</v>
      </c>
      <c r="S41" s="10">
        <f t="shared" si="13"/>
        <v>389219.18508122547</v>
      </c>
      <c r="T41" s="10">
        <f t="shared" si="23"/>
        <v>2.5977353710620775E-53</v>
      </c>
      <c r="U41" s="18"/>
      <c r="V41" s="74">
        <v>0</v>
      </c>
      <c r="W41" s="10">
        <f t="shared" si="24"/>
        <v>14</v>
      </c>
      <c r="X41" s="10">
        <v>0</v>
      </c>
      <c r="Y41" s="10">
        <f t="shared" si="25"/>
        <v>0</v>
      </c>
      <c r="Z41" s="10">
        <f t="shared" si="26"/>
        <v>0</v>
      </c>
      <c r="AA41" s="10">
        <v>0</v>
      </c>
      <c r="AB41" s="10">
        <v>0</v>
      </c>
      <c r="AC41" s="10">
        <f t="shared" si="14"/>
        <v>0</v>
      </c>
      <c r="AD41" s="10">
        <f t="shared" si="14"/>
        <v>0</v>
      </c>
      <c r="AE41" s="10">
        <f t="shared" si="15"/>
        <v>389219.18508122547</v>
      </c>
      <c r="AF41" s="10">
        <f t="shared" si="16"/>
        <v>0</v>
      </c>
      <c r="AG41" s="10">
        <f t="shared" si="17"/>
        <v>-389219.18508122547</v>
      </c>
      <c r="AH41" s="10">
        <f t="shared" si="27"/>
        <v>-389219.18508122547</v>
      </c>
      <c r="AI41" s="17">
        <f t="shared" si="28"/>
        <v>0</v>
      </c>
      <c r="AJ41" s="10"/>
      <c r="AK41" s="10"/>
      <c r="AL41" s="10">
        <f t="shared" si="29"/>
        <v>384240.2400121332</v>
      </c>
      <c r="AM41" s="10"/>
      <c r="AN41" s="10">
        <f t="shared" si="30"/>
        <v>69938.041155805142</v>
      </c>
      <c r="AO41" s="10"/>
      <c r="AR41" s="19"/>
      <c r="AS41" s="19"/>
      <c r="AT41" s="19"/>
      <c r="AU41" s="19"/>
      <c r="AV41" s="19"/>
      <c r="AW41" s="19"/>
      <c r="AX41" s="19"/>
      <c r="AY41" s="19"/>
      <c r="AZ41" s="19"/>
      <c r="BA41" s="19"/>
    </row>
    <row r="42" spans="1:53">
      <c r="A42" s="10">
        <f t="shared" si="18"/>
        <v>2037</v>
      </c>
      <c r="B42" s="73">
        <f>HLOOKUP($A42,'AEG Input File'!$AC$2:$AZ$8,4,FALSE)*Inflation!$B18/100</f>
        <v>10580.807515415559</v>
      </c>
      <c r="C42" s="10">
        <f t="shared" si="19"/>
        <v>10580.807515415559</v>
      </c>
      <c r="D42" s="10">
        <f t="shared" si="2"/>
        <v>52174.049774035258</v>
      </c>
      <c r="E42" s="10">
        <f t="shared" si="3"/>
        <v>476871.39674807573</v>
      </c>
      <c r="F42" s="10">
        <f t="shared" si="4"/>
        <v>10050.719957600697</v>
      </c>
      <c r="G42" s="10">
        <f t="shared" si="20"/>
        <v>13956.646049515464</v>
      </c>
      <c r="H42" s="10">
        <f t="shared" si="5"/>
        <v>-820.24447930210113</v>
      </c>
      <c r="I42" s="10">
        <f t="shared" si="6"/>
        <v>39037.648203821896</v>
      </c>
      <c r="J42" s="10">
        <f t="shared" si="7"/>
        <v>13956.646049515464</v>
      </c>
      <c r="K42" s="10">
        <f t="shared" si="8"/>
        <v>45605.848988928577</v>
      </c>
      <c r="L42" s="10">
        <f t="shared" si="21"/>
        <v>1185.7520737121429</v>
      </c>
      <c r="M42" s="10">
        <f t="shared" si="9"/>
        <v>2166.2778269741075</v>
      </c>
      <c r="N42" s="73">
        <f>HLOOKUP($A42,'AEG Input File'!$BA$2:$BX$8,4,FALSE)*Inflation!$B18/100</f>
        <v>374304.83871909464</v>
      </c>
      <c r="O42" s="10">
        <f t="shared" si="10"/>
        <v>876.84181523795633</v>
      </c>
      <c r="P42" s="10">
        <f t="shared" si="22"/>
        <v>0</v>
      </c>
      <c r="Q42" s="10">
        <f t="shared" si="11"/>
        <v>-60.034880819830995</v>
      </c>
      <c r="R42" s="10">
        <f t="shared" si="12"/>
        <v>-756.01952062143471</v>
      </c>
      <c r="S42" s="10">
        <f t="shared" si="13"/>
        <v>391674.30208309297</v>
      </c>
      <c r="T42" s="10">
        <f t="shared" si="23"/>
        <v>2.4475875133379393E-53</v>
      </c>
      <c r="U42" s="18"/>
      <c r="V42" s="74">
        <v>0</v>
      </c>
      <c r="W42" s="10">
        <f t="shared" si="24"/>
        <v>15</v>
      </c>
      <c r="X42" s="10">
        <v>0</v>
      </c>
      <c r="Y42" s="10">
        <f t="shared" si="25"/>
        <v>0</v>
      </c>
      <c r="Z42" s="10">
        <f t="shared" si="26"/>
        <v>0</v>
      </c>
      <c r="AA42" s="10">
        <v>0</v>
      </c>
      <c r="AB42" s="10">
        <v>0</v>
      </c>
      <c r="AC42" s="10">
        <f t="shared" si="14"/>
        <v>0</v>
      </c>
      <c r="AD42" s="10">
        <f t="shared" si="14"/>
        <v>0</v>
      </c>
      <c r="AE42" s="10">
        <f t="shared" si="15"/>
        <v>391674.30208309297</v>
      </c>
      <c r="AF42" s="10">
        <f t="shared" si="16"/>
        <v>0</v>
      </c>
      <c r="AG42" s="10">
        <f t="shared" si="17"/>
        <v>-391674.30208309297</v>
      </c>
      <c r="AH42" s="10">
        <f t="shared" si="27"/>
        <v>-391674.30208309297</v>
      </c>
      <c r="AI42" s="17">
        <f t="shared" si="28"/>
        <v>0</v>
      </c>
      <c r="AJ42" s="10"/>
      <c r="AK42" s="10"/>
      <c r="AL42" s="10">
        <f t="shared" si="29"/>
        <v>386663.95082140015</v>
      </c>
      <c r="AM42" s="10"/>
      <c r="AN42" s="10">
        <f t="shared" si="30"/>
        <v>58456.121015863755</v>
      </c>
      <c r="AO42" s="10"/>
      <c r="AR42" s="19"/>
      <c r="AS42" s="19"/>
      <c r="AT42" s="19"/>
      <c r="AU42" s="19"/>
      <c r="AV42" s="19"/>
      <c r="AW42" s="19"/>
      <c r="AX42" s="19"/>
      <c r="AY42" s="19"/>
      <c r="AZ42" s="19"/>
      <c r="BA42" s="19"/>
    </row>
    <row r="43" spans="1:53">
      <c r="A43" s="10">
        <f t="shared" si="18"/>
        <v>2038</v>
      </c>
      <c r="B43" s="73">
        <f>HLOOKUP($A43,'AEG Input File'!$AC$2:$AZ$8,4,FALSE)*Inflation!$B19/100</f>
        <v>10893.859185874197</v>
      </c>
      <c r="C43" s="10">
        <f t="shared" si="19"/>
        <v>10893.859185874197</v>
      </c>
      <c r="D43" s="10">
        <f t="shared" si="2"/>
        <v>49931.507389696097</v>
      </c>
      <c r="E43" s="10">
        <f t="shared" si="3"/>
        <v>486692.48731520574</v>
      </c>
      <c r="F43" s="10">
        <f t="shared" si="4"/>
        <v>10347.440512641588</v>
      </c>
      <c r="G43" s="10">
        <f t="shared" si="20"/>
        <v>9821.0905671300043</v>
      </c>
      <c r="H43" s="10">
        <f t="shared" si="5"/>
        <v>110.53348855743252</v>
      </c>
      <c r="I43" s="10">
        <f t="shared" si="6"/>
        <v>39999.883334008657</v>
      </c>
      <c r="J43" s="10">
        <f t="shared" si="7"/>
        <v>9821.0905671300043</v>
      </c>
      <c r="K43" s="10">
        <f t="shared" si="8"/>
        <v>44965.695361852377</v>
      </c>
      <c r="L43" s="10">
        <f t="shared" si="21"/>
        <v>1169.1080794081618</v>
      </c>
      <c r="M43" s="10">
        <f t="shared" si="9"/>
        <v>2135.870529687988</v>
      </c>
      <c r="N43" s="73">
        <f>HLOOKUP($A43,'AEG Input File'!$BA$2:$BX$8,4,FALSE)*Inflation!$B19/100</f>
        <v>385900.54619300104</v>
      </c>
      <c r="O43" s="10">
        <f t="shared" si="10"/>
        <v>830.90001228333733</v>
      </c>
      <c r="P43" s="10">
        <f t="shared" si="22"/>
        <v>0</v>
      </c>
      <c r="Q43" s="10">
        <f t="shared" si="11"/>
        <v>-62.656445074619363</v>
      </c>
      <c r="R43" s="10">
        <f t="shared" si="12"/>
        <v>-789.03289091747831</v>
      </c>
      <c r="S43" s="10">
        <f t="shared" si="13"/>
        <v>399005.82604551845</v>
      </c>
      <c r="T43" s="10">
        <f t="shared" si="23"/>
        <v>2.3345590835592735E-53</v>
      </c>
      <c r="U43" s="18"/>
      <c r="V43" s="74">
        <v>0</v>
      </c>
      <c r="W43" s="10">
        <f t="shared" si="24"/>
        <v>16</v>
      </c>
      <c r="X43" s="10">
        <v>0</v>
      </c>
      <c r="Y43" s="10">
        <f t="shared" si="25"/>
        <v>0</v>
      </c>
      <c r="Z43" s="10">
        <f t="shared" si="26"/>
        <v>0</v>
      </c>
      <c r="AA43" s="10">
        <v>0</v>
      </c>
      <c r="AB43" s="10">
        <v>0</v>
      </c>
      <c r="AC43" s="10">
        <f t="shared" si="14"/>
        <v>0</v>
      </c>
      <c r="AD43" s="10">
        <f t="shared" si="14"/>
        <v>0</v>
      </c>
      <c r="AE43" s="10">
        <f t="shared" si="15"/>
        <v>399005.82604551845</v>
      </c>
      <c r="AF43" s="10">
        <f t="shared" si="16"/>
        <v>0</v>
      </c>
      <c r="AG43" s="10">
        <f t="shared" si="17"/>
        <v>-399005.82604551845</v>
      </c>
      <c r="AH43" s="10">
        <f t="shared" si="27"/>
        <v>-399005.82604551845</v>
      </c>
      <c r="AI43" s="17">
        <f t="shared" si="28"/>
        <v>0</v>
      </c>
      <c r="AJ43" s="10"/>
      <c r="AK43" s="10"/>
      <c r="AL43" s="10">
        <f t="shared" si="29"/>
        <v>393901.68892618857</v>
      </c>
      <c r="AM43" s="10"/>
      <c r="AN43" s="10">
        <f t="shared" si="30"/>
        <v>55393.334152222487</v>
      </c>
      <c r="AO43" s="10"/>
      <c r="AR43" s="19"/>
      <c r="AS43" s="19"/>
      <c r="AT43" s="19"/>
      <c r="AU43" s="19"/>
      <c r="AV43" s="19"/>
      <c r="AW43" s="19"/>
      <c r="AX43" s="19"/>
      <c r="AY43" s="19"/>
      <c r="AZ43" s="19"/>
      <c r="BA43" s="19"/>
    </row>
    <row r="44" spans="1:53">
      <c r="A44" s="10">
        <f t="shared" si="18"/>
        <v>2039</v>
      </c>
      <c r="B44" s="73">
        <f>HLOOKUP($A44,'AEG Input File'!$AC$2:$AZ$8,4,FALSE)*Inflation!$B20/100</f>
        <v>11216.559007836322</v>
      </c>
      <c r="C44" s="10">
        <f t="shared" si="19"/>
        <v>11216.559007836322</v>
      </c>
      <c r="D44" s="10">
        <f t="shared" si="2"/>
        <v>51216.442341844981</v>
      </c>
      <c r="E44" s="10">
        <f t="shared" si="3"/>
        <v>496683.69393401983</v>
      </c>
      <c r="F44" s="10">
        <f t="shared" si="4"/>
        <v>10653.3016687815</v>
      </c>
      <c r="G44" s="10">
        <f t="shared" si="20"/>
        <v>9991.2066188140743</v>
      </c>
      <c r="H44" s="10">
        <f t="shared" si="5"/>
        <v>139.03996049315933</v>
      </c>
      <c r="I44" s="10">
        <f t="shared" si="6"/>
        <v>41086.195762537747</v>
      </c>
      <c r="J44" s="10">
        <f t="shared" si="7"/>
        <v>9991.2066188140743</v>
      </c>
      <c r="K44" s="10">
        <f>(+I44+D44)/2</f>
        <v>46151.319052191364</v>
      </c>
      <c r="L44" s="10">
        <f t="shared" si="21"/>
        <v>1199.9342953569753</v>
      </c>
      <c r="M44" s="10">
        <f t="shared" si="9"/>
        <v>2192.18765497909</v>
      </c>
      <c r="N44" s="73">
        <f>HLOOKUP($A44,'AEG Input File'!$BA$2:$BX$8,4,FALSE)*Inflation!$B20/100</f>
        <v>397861.8182511527</v>
      </c>
      <c r="O44" s="10">
        <f t="shared" si="10"/>
        <v>851.83203889393201</v>
      </c>
      <c r="P44" s="10">
        <f t="shared" si="22"/>
        <v>0</v>
      </c>
      <c r="Q44" s="10">
        <f t="shared" si="11"/>
        <v>-64.764897148972494</v>
      </c>
      <c r="R44" s="10">
        <f>(+AL44-(G44+L44+N44+O44+P44+Q44))*$D$2</f>
        <v>-815.58463724789726</v>
      </c>
      <c r="S44" s="10">
        <f t="shared" si="13"/>
        <v>411216.62932479987</v>
      </c>
      <c r="T44" s="10">
        <f t="shared" si="23"/>
        <v>2.252728136521928E-53</v>
      </c>
      <c r="U44" s="18"/>
      <c r="V44" s="74">
        <v>0</v>
      </c>
      <c r="W44" s="10">
        <f t="shared" si="24"/>
        <v>17</v>
      </c>
      <c r="X44" s="10">
        <v>0</v>
      </c>
      <c r="Y44" s="10">
        <f t="shared" si="25"/>
        <v>0</v>
      </c>
      <c r="Z44" s="10">
        <f t="shared" si="26"/>
        <v>0</v>
      </c>
      <c r="AA44" s="10">
        <v>0</v>
      </c>
      <c r="AB44" s="10">
        <v>0</v>
      </c>
      <c r="AC44" s="10">
        <f t="shared" ref="AC44:AD103" si="31">Y44+AA44</f>
        <v>0</v>
      </c>
      <c r="AD44" s="10">
        <f t="shared" si="31"/>
        <v>0</v>
      </c>
      <c r="AE44" s="10">
        <f t="shared" si="15"/>
        <v>411216.62932479987</v>
      </c>
      <c r="AF44" s="10">
        <f t="shared" si="16"/>
        <v>0</v>
      </c>
      <c r="AG44" s="10">
        <f t="shared" si="17"/>
        <v>-411216.62932479987</v>
      </c>
      <c r="AH44" s="10">
        <f t="shared" si="27"/>
        <v>-411216.62932479987</v>
      </c>
      <c r="AI44" s="17">
        <f t="shared" si="28"/>
        <v>0</v>
      </c>
      <c r="AJ44" s="10"/>
      <c r="AK44" s="10"/>
      <c r="AL44" s="10">
        <f t="shared" si="29"/>
        <v>405956.28993922158</v>
      </c>
      <c r="AM44" s="10"/>
      <c r="AN44" s="10">
        <f t="shared" si="30"/>
        <v>56788.802592928805</v>
      </c>
      <c r="AO44" s="10"/>
      <c r="AR44" s="19"/>
      <c r="AS44" s="19"/>
      <c r="AT44" s="19"/>
      <c r="AU44" s="19"/>
      <c r="AV44" s="19"/>
      <c r="AW44" s="19"/>
      <c r="AX44" s="19"/>
      <c r="AY44" s="19"/>
      <c r="AZ44" s="19"/>
      <c r="BA44" s="19"/>
    </row>
    <row r="45" spans="1:53">
      <c r="A45" s="10">
        <f t="shared" si="18"/>
        <v>2040</v>
      </c>
      <c r="B45" s="73">
        <f>HLOOKUP($A45,'AEG Input File'!$AC$2:$AZ$8,4,FALSE)*Inflation!$B21/100</f>
        <v>11549.23144466528</v>
      </c>
      <c r="C45" s="10">
        <f t="shared" si="19"/>
        <v>11549.23144466528</v>
      </c>
      <c r="D45" s="10">
        <f t="shared" si="2"/>
        <v>52635.427207203029</v>
      </c>
      <c r="E45" s="10">
        <f t="shared" si="3"/>
        <v>506849.28589216381</v>
      </c>
      <c r="F45" s="10">
        <f t="shared" si="4"/>
        <v>10968.592700166324</v>
      </c>
      <c r="G45" s="10">
        <f t="shared" si="20"/>
        <v>10165.591958143988</v>
      </c>
      <c r="H45" s="10">
        <f t="shared" si="5"/>
        <v>168.63015582469046</v>
      </c>
      <c r="I45" s="10">
        <f t="shared" si="6"/>
        <v>42301.205093234348</v>
      </c>
      <c r="J45" s="10">
        <f t="shared" si="7"/>
        <v>10165.591958143988</v>
      </c>
      <c r="K45" s="10">
        <f t="shared" si="8"/>
        <v>47468.316150218685</v>
      </c>
      <c r="L45" s="10">
        <f t="shared" si="21"/>
        <v>1234.1762199056857</v>
      </c>
      <c r="M45" s="10">
        <f t="shared" si="9"/>
        <v>2254.7450171353876</v>
      </c>
      <c r="N45" s="73">
        <f>HLOOKUP($A45,'AEG Input File'!$BA$2:$BX$8,4,FALSE)*Inflation!$B21/100</f>
        <v>410200.29197982454</v>
      </c>
      <c r="O45" s="10">
        <f t="shared" si="10"/>
        <v>875.20241128170017</v>
      </c>
      <c r="P45" s="10">
        <f t="shared" si="22"/>
        <v>0</v>
      </c>
      <c r="Q45" s="10">
        <f t="shared" si="11"/>
        <v>-66.847991535762731</v>
      </c>
      <c r="R45" s="10">
        <f t="shared" si="12"/>
        <v>-841.81705410630036</v>
      </c>
      <c r="S45" s="10">
        <f t="shared" si="13"/>
        <v>423821.34254064923</v>
      </c>
      <c r="T45" s="10">
        <f t="shared" si="23"/>
        <v>2.1738692494427822E-53</v>
      </c>
      <c r="U45" s="18"/>
      <c r="V45" s="74">
        <v>0</v>
      </c>
      <c r="W45" s="10">
        <f t="shared" si="24"/>
        <v>18</v>
      </c>
      <c r="X45" s="10">
        <v>0</v>
      </c>
      <c r="Y45" s="10">
        <f t="shared" si="25"/>
        <v>0</v>
      </c>
      <c r="Z45" s="10">
        <f t="shared" si="26"/>
        <v>0</v>
      </c>
      <c r="AA45" s="10">
        <v>0</v>
      </c>
      <c r="AB45" s="10">
        <v>0</v>
      </c>
      <c r="AC45" s="10">
        <f t="shared" si="31"/>
        <v>0</v>
      </c>
      <c r="AD45" s="10">
        <f t="shared" si="31"/>
        <v>0</v>
      </c>
      <c r="AE45" s="10">
        <f t="shared" si="15"/>
        <v>423821.34254064923</v>
      </c>
      <c r="AF45" s="10">
        <f t="shared" si="16"/>
        <v>0</v>
      </c>
      <c r="AG45" s="10">
        <f t="shared" si="17"/>
        <v>-423821.34254064923</v>
      </c>
      <c r="AH45" s="10">
        <f t="shared" si="27"/>
        <v>-423821.34254064923</v>
      </c>
      <c r="AI45" s="17">
        <f t="shared" si="28"/>
        <v>0</v>
      </c>
      <c r="AJ45" s="10"/>
      <c r="AK45" s="10"/>
      <c r="AL45" s="10">
        <f t="shared" si="29"/>
        <v>418399.76193901867</v>
      </c>
      <c r="AM45" s="10"/>
      <c r="AN45" s="10">
        <f t="shared" si="30"/>
        <v>58346.827418780013</v>
      </c>
      <c r="AO45" s="10"/>
      <c r="AR45" s="19"/>
      <c r="AS45" s="19"/>
      <c r="AT45" s="19"/>
      <c r="AU45" s="19"/>
      <c r="AV45" s="19"/>
      <c r="AW45" s="19"/>
      <c r="AX45" s="19"/>
      <c r="AY45" s="19"/>
      <c r="AZ45" s="19"/>
      <c r="BA45" s="19"/>
    </row>
    <row r="46" spans="1:53">
      <c r="A46" s="10">
        <f t="shared" si="18"/>
        <v>2041</v>
      </c>
      <c r="B46" s="73">
        <f>HLOOKUP($A46,'AEG Input File'!$AC$2:$AZ$8,4,FALSE)*Inflation!$B22/100</f>
        <v>11892.191089947424</v>
      </c>
      <c r="C46" s="10">
        <f t="shared" si="19"/>
        <v>11892.191089947424</v>
      </c>
      <c r="D46" s="10">
        <f t="shared" si="2"/>
        <v>54193.396183181772</v>
      </c>
      <c r="E46" s="10">
        <f t="shared" si="3"/>
        <v>517315.16170570848</v>
      </c>
      <c r="F46" s="10">
        <f t="shared" si="4"/>
        <v>11293.615604047458</v>
      </c>
      <c r="G46" s="10">
        <f t="shared" si="20"/>
        <v>10465.875813544648</v>
      </c>
      <c r="H46" s="10">
        <f t="shared" si="5"/>
        <v>173.82535600559012</v>
      </c>
      <c r="I46" s="10">
        <f t="shared" si="6"/>
        <v>43553.695013631535</v>
      </c>
      <c r="J46" s="10">
        <f t="shared" si="7"/>
        <v>10465.875813544648</v>
      </c>
      <c r="K46" s="10">
        <f t="shared" si="8"/>
        <v>48873.54559840665</v>
      </c>
      <c r="L46" s="10">
        <f t="shared" si="21"/>
        <v>1270.7121855585729</v>
      </c>
      <c r="M46" s="10">
        <f t="shared" si="9"/>
        <v>2321.4934159243157</v>
      </c>
      <c r="N46" s="73">
        <f>HLOOKUP($A46,'AEG Input File'!$BA$2:$BX$8,4,FALSE)*Inflation!$B22/100</f>
        <v>422928.02330688946</v>
      </c>
      <c r="O46" s="10">
        <f t="shared" si="10"/>
        <v>901.10139825875171</v>
      </c>
      <c r="P46" s="10">
        <f t="shared" si="22"/>
        <v>0</v>
      </c>
      <c r="Q46" s="10">
        <f t="shared" si="11"/>
        <v>-68.983963817588361</v>
      </c>
      <c r="R46" s="10">
        <f t="shared" si="12"/>
        <v>-868.71536253158115</v>
      </c>
      <c r="S46" s="10">
        <f t="shared" si="13"/>
        <v>436949.50679382659</v>
      </c>
      <c r="T46" s="10">
        <f t="shared" si="23"/>
        <v>2.0984292524726308E-53</v>
      </c>
      <c r="U46" s="18"/>
      <c r="V46" s="74">
        <v>0</v>
      </c>
      <c r="W46" s="10">
        <f t="shared" si="24"/>
        <v>19</v>
      </c>
      <c r="X46" s="10">
        <v>0</v>
      </c>
      <c r="Y46" s="10">
        <f t="shared" si="25"/>
        <v>0</v>
      </c>
      <c r="Z46" s="10">
        <f t="shared" si="26"/>
        <v>0</v>
      </c>
      <c r="AA46" s="10">
        <v>0</v>
      </c>
      <c r="AB46" s="10">
        <v>0</v>
      </c>
      <c r="AC46" s="10">
        <f t="shared" si="31"/>
        <v>0</v>
      </c>
      <c r="AD46" s="10">
        <f t="shared" si="31"/>
        <v>0</v>
      </c>
      <c r="AE46" s="10">
        <f t="shared" si="15"/>
        <v>436949.50679382659</v>
      </c>
      <c r="AF46" s="10">
        <f t="shared" si="16"/>
        <v>0</v>
      </c>
      <c r="AG46" s="10">
        <f t="shared" si="17"/>
        <v>-436949.50679382659</v>
      </c>
      <c r="AH46" s="10">
        <f t="shared" si="27"/>
        <v>-436949.50679382659</v>
      </c>
      <c r="AI46" s="17">
        <f t="shared" si="28"/>
        <v>0</v>
      </c>
      <c r="AJ46" s="10"/>
      <c r="AK46" s="10"/>
      <c r="AL46" s="10">
        <f t="shared" si="29"/>
        <v>431359.98891885491</v>
      </c>
      <c r="AM46" s="10"/>
      <c r="AN46" s="10">
        <f t="shared" si="30"/>
        <v>60073.426550583448</v>
      </c>
      <c r="AO46" s="10"/>
      <c r="AR46" s="19"/>
      <c r="AS46" s="19"/>
      <c r="AT46" s="19"/>
      <c r="AU46" s="19"/>
      <c r="AV46" s="19"/>
      <c r="AW46" s="19"/>
      <c r="AX46" s="19"/>
      <c r="AY46" s="19"/>
      <c r="AZ46" s="19"/>
      <c r="BA46" s="19"/>
    </row>
    <row r="47" spans="1:53">
      <c r="A47" s="10">
        <f t="shared" si="18"/>
        <v>2042</v>
      </c>
      <c r="B47" s="73">
        <f>HLOOKUP($A47,'AEG Input File'!$AC$2:$AZ$8,4,FALSE)*Inflation!$B23/100</f>
        <v>12245.756077635544</v>
      </c>
      <c r="C47" s="10">
        <f t="shared" si="19"/>
        <v>12245.756077635544</v>
      </c>
      <c r="D47" s="10">
        <f t="shared" si="2"/>
        <v>55799.451091267081</v>
      </c>
      <c r="E47" s="10">
        <f t="shared" si="3"/>
        <v>528090.57565819286</v>
      </c>
      <c r="F47" s="10">
        <f t="shared" si="4"/>
        <v>11628.679490489407</v>
      </c>
      <c r="G47" s="10">
        <f t="shared" si="20"/>
        <v>10775.413952484356</v>
      </c>
      <c r="H47" s="10">
        <f t="shared" si="5"/>
        <v>179.18576298106069</v>
      </c>
      <c r="I47" s="10">
        <f>D47-J47-H47</f>
        <v>44844.851375801663</v>
      </c>
      <c r="J47" s="10">
        <f t="shared" si="7"/>
        <v>10775.413952484356</v>
      </c>
      <c r="K47" s="10">
        <f t="shared" si="8"/>
        <v>50322.151233534372</v>
      </c>
      <c r="L47" s="10">
        <f t="shared" si="21"/>
        <v>1308.3759320718937</v>
      </c>
      <c r="M47" s="10">
        <f t="shared" si="9"/>
        <v>2390.3021835928826</v>
      </c>
      <c r="N47" s="73">
        <f>HLOOKUP($A47,'AEG Input File'!$BA$2:$BX$8,4,FALSE)*Inflation!$B23/100</f>
        <v>436057.41306790488</v>
      </c>
      <c r="O47" s="10">
        <f t="shared" si="10"/>
        <v>927.79960222011516</v>
      </c>
      <c r="P47" s="10">
        <f t="shared" si="22"/>
        <v>0</v>
      </c>
      <c r="Q47" s="10">
        <f t="shared" si="11"/>
        <v>-71.188227496304549</v>
      </c>
      <c r="R47" s="10">
        <f t="shared" si="12"/>
        <v>-896.47366482100733</v>
      </c>
      <c r="S47" s="10">
        <f t="shared" si="13"/>
        <v>450491.64284595684</v>
      </c>
      <c r="T47" s="10">
        <f t="shared" si="23"/>
        <v>2.0256401610881774E-53</v>
      </c>
      <c r="U47" s="18"/>
      <c r="V47" s="74">
        <v>0</v>
      </c>
      <c r="W47" s="10">
        <f t="shared" si="24"/>
        <v>20</v>
      </c>
      <c r="X47" s="10">
        <v>0</v>
      </c>
      <c r="Y47" s="10">
        <f t="shared" si="25"/>
        <v>0</v>
      </c>
      <c r="Z47" s="10">
        <f t="shared" si="26"/>
        <v>0</v>
      </c>
      <c r="AA47" s="10">
        <v>0</v>
      </c>
      <c r="AB47" s="10">
        <v>0</v>
      </c>
      <c r="AC47" s="10">
        <f t="shared" si="31"/>
        <v>0</v>
      </c>
      <c r="AD47" s="10">
        <f t="shared" si="31"/>
        <v>0</v>
      </c>
      <c r="AE47" s="10">
        <f t="shared" si="15"/>
        <v>450491.64284595684</v>
      </c>
      <c r="AF47" s="10">
        <f t="shared" si="16"/>
        <v>0</v>
      </c>
      <c r="AG47" s="10">
        <f t="shared" si="17"/>
        <v>-450491.64284595684</v>
      </c>
      <c r="AH47" s="10">
        <f t="shared" si="27"/>
        <v>-450491.64284595684</v>
      </c>
      <c r="AI47" s="17">
        <f t="shared" si="28"/>
        <v>0</v>
      </c>
      <c r="AJ47" s="10"/>
      <c r="AK47" s="10"/>
      <c r="AL47" s="10">
        <f t="shared" si="29"/>
        <v>444728.89211375162</v>
      </c>
      <c r="AM47" s="10"/>
      <c r="AN47" s="10">
        <f t="shared" si="30"/>
        <v>61853.306814674346</v>
      </c>
      <c r="AO47" s="10"/>
      <c r="AR47" s="19"/>
      <c r="AS47" s="19"/>
      <c r="AT47" s="19"/>
      <c r="AU47" s="19"/>
      <c r="AV47" s="19"/>
      <c r="AW47" s="19"/>
      <c r="AX47" s="19"/>
      <c r="AY47" s="19"/>
      <c r="AZ47" s="19"/>
      <c r="BA47" s="19"/>
    </row>
    <row r="48" spans="1:53">
      <c r="A48" s="10">
        <f t="shared" si="18"/>
        <v>2043</v>
      </c>
      <c r="B48" s="73">
        <f>HLOOKUP($A48,'AEG Input File'!$AC$2:$AZ$8,4,FALSE)*Inflation!$B24/100</f>
        <v>12610.269145928614</v>
      </c>
      <c r="C48" s="10">
        <f t="shared" si="19"/>
        <v>12610.269145928614</v>
      </c>
      <c r="D48" s="10">
        <f>I47+C48</f>
        <v>57455.120521730278</v>
      </c>
      <c r="E48" s="10">
        <f t="shared" si="3"/>
        <v>539185.07622677158</v>
      </c>
      <c r="F48" s="10">
        <f t="shared" si="4"/>
        <v>11974.101812533539</v>
      </c>
      <c r="G48" s="10">
        <f t="shared" si="20"/>
        <v>11094.500568578742</v>
      </c>
      <c r="H48" s="10">
        <f t="shared" si="5"/>
        <v>184.71626123050748</v>
      </c>
      <c r="I48" s="10">
        <f t="shared" si="6"/>
        <v>46175.903691921027</v>
      </c>
      <c r="J48" s="10">
        <f t="shared" si="7"/>
        <v>11094.500568578742</v>
      </c>
      <c r="K48" s="10">
        <f t="shared" si="8"/>
        <v>51815.512106825656</v>
      </c>
      <c r="L48" s="10">
        <f t="shared" si="21"/>
        <v>1347.2033147774671</v>
      </c>
      <c r="M48" s="10">
        <f t="shared" si="9"/>
        <v>2461.2368250742188</v>
      </c>
      <c r="N48" s="73">
        <f>HLOOKUP($A48,'AEG Input File'!$BA$2:$BX$8,4,FALSE)*Inflation!$B24/100</f>
        <v>449601.28842871747</v>
      </c>
      <c r="O48" s="10">
        <f t="shared" si="10"/>
        <v>955.32243012177901</v>
      </c>
      <c r="P48" s="10">
        <f t="shared" si="22"/>
        <v>0</v>
      </c>
      <c r="Q48" s="10">
        <f t="shared" si="11"/>
        <v>-73.4629691594223</v>
      </c>
      <c r="R48" s="10">
        <f t="shared" si="12"/>
        <v>-925.11949668080251</v>
      </c>
      <c r="S48" s="10">
        <f t="shared" si="13"/>
        <v>464460.96910142945</v>
      </c>
      <c r="T48" s="10">
        <f t="shared" si="23"/>
        <v>1.9554074527139336E-53</v>
      </c>
      <c r="U48" s="18"/>
      <c r="V48" s="74">
        <v>0</v>
      </c>
      <c r="W48" s="10">
        <f t="shared" si="24"/>
        <v>21</v>
      </c>
      <c r="X48" s="10">
        <v>0</v>
      </c>
      <c r="Y48" s="10">
        <f t="shared" si="25"/>
        <v>0</v>
      </c>
      <c r="Z48" s="10">
        <f t="shared" si="26"/>
        <v>0</v>
      </c>
      <c r="AA48" s="10">
        <v>0</v>
      </c>
      <c r="AB48" s="10">
        <v>0</v>
      </c>
      <c r="AC48" s="10">
        <f t="shared" si="31"/>
        <v>0</v>
      </c>
      <c r="AD48" s="10">
        <f t="shared" si="31"/>
        <v>0</v>
      </c>
      <c r="AE48" s="10">
        <f t="shared" si="15"/>
        <v>464460.96910142945</v>
      </c>
      <c r="AF48" s="10">
        <f t="shared" si="16"/>
        <v>0</v>
      </c>
      <c r="AG48" s="10">
        <f t="shared" si="17"/>
        <v>-464460.96910142945</v>
      </c>
      <c r="AH48" s="10">
        <f t="shared" si="27"/>
        <v>-464460.96910142945</v>
      </c>
      <c r="AI48" s="17">
        <f t="shared" si="28"/>
        <v>0</v>
      </c>
      <c r="AJ48" s="10"/>
      <c r="AK48" s="10"/>
      <c r="AL48" s="10">
        <f t="shared" si="29"/>
        <v>458519.52083646075</v>
      </c>
      <c r="AM48" s="10"/>
      <c r="AN48" s="10">
        <f t="shared" si="30"/>
        <v>63688.162008118605</v>
      </c>
      <c r="AO48" s="10"/>
      <c r="AR48" s="19"/>
      <c r="AS48" s="19"/>
      <c r="AT48" s="19"/>
      <c r="AU48" s="19"/>
      <c r="AV48" s="19"/>
      <c r="AW48" s="19"/>
      <c r="AX48" s="19"/>
      <c r="AY48" s="19"/>
      <c r="AZ48" s="19"/>
      <c r="BA48" s="19"/>
    </row>
    <row r="49" spans="1:53">
      <c r="A49" s="10">
        <f t="shared" si="18"/>
        <v>2044</v>
      </c>
      <c r="B49" s="73">
        <f>HLOOKUP($A49,'AEG Input File'!$AC$2:$AZ$8,4,FALSE)*Inflation!$B25/100</f>
        <v>12986.086867350699</v>
      </c>
      <c r="C49" s="10">
        <f t="shared" si="19"/>
        <v>12986.086867350699</v>
      </c>
      <c r="D49" s="10">
        <f t="shared" si="2"/>
        <v>59161.990559271726</v>
      </c>
      <c r="E49" s="10">
        <f t="shared" si="3"/>
        <v>550608.51606056676</v>
      </c>
      <c r="F49" s="10">
        <f t="shared" si="4"/>
        <v>12330.214341912077</v>
      </c>
      <c r="G49" s="10">
        <f t="shared" si="20"/>
        <v>11423.439833795224</v>
      </c>
      <c r="H49" s="10">
        <f t="shared" si="5"/>
        <v>190.42264670453898</v>
      </c>
      <c r="I49" s="10">
        <f t="shared" si="6"/>
        <v>47548.128078771966</v>
      </c>
      <c r="J49" s="10">
        <f t="shared" si="7"/>
        <v>11423.439833795224</v>
      </c>
      <c r="K49" s="10">
        <f t="shared" si="8"/>
        <v>53355.05931902185</v>
      </c>
      <c r="L49" s="10">
        <f t="shared" si="21"/>
        <v>1387.231542294568</v>
      </c>
      <c r="M49" s="10">
        <f t="shared" si="9"/>
        <v>2534.3653176535381</v>
      </c>
      <c r="N49" s="73">
        <f>HLOOKUP($A49,'AEG Input File'!$BA$2:$BX$8,4,FALSE)*Inflation!$B25/100</f>
        <v>463572.87140092859</v>
      </c>
      <c r="O49" s="10">
        <f t="shared" si="10"/>
        <v>983.69622460335836</v>
      </c>
      <c r="P49" s="10">
        <f t="shared" si="22"/>
        <v>0</v>
      </c>
      <c r="Q49" s="10">
        <f t="shared" si="11"/>
        <v>-75.810433591350872</v>
      </c>
      <c r="R49" s="10">
        <f t="shared" si="12"/>
        <v>-954.68112669100162</v>
      </c>
      <c r="S49" s="10">
        <f t="shared" si="13"/>
        <v>478871.11275899288</v>
      </c>
      <c r="T49" s="10">
        <f t="shared" si="23"/>
        <v>1.8876399649378819E-53</v>
      </c>
      <c r="U49" s="18"/>
      <c r="V49" s="74">
        <v>0</v>
      </c>
      <c r="W49" s="10">
        <f t="shared" si="24"/>
        <v>22</v>
      </c>
      <c r="X49" s="10">
        <v>0</v>
      </c>
      <c r="Y49" s="10">
        <f t="shared" si="25"/>
        <v>0</v>
      </c>
      <c r="Z49" s="10">
        <f t="shared" si="26"/>
        <v>0</v>
      </c>
      <c r="AA49" s="10">
        <v>0</v>
      </c>
      <c r="AB49" s="10">
        <v>0</v>
      </c>
      <c r="AC49" s="10">
        <f t="shared" si="31"/>
        <v>0</v>
      </c>
      <c r="AD49" s="10">
        <f t="shared" si="31"/>
        <v>0</v>
      </c>
      <c r="AE49" s="10">
        <f t="shared" si="15"/>
        <v>478871.11275899288</v>
      </c>
      <c r="AF49" s="10">
        <f t="shared" si="16"/>
        <v>0</v>
      </c>
      <c r="AG49" s="10">
        <f t="shared" si="17"/>
        <v>-478871.11275899288</v>
      </c>
      <c r="AH49" s="10">
        <f t="shared" si="27"/>
        <v>-478871.11275899288</v>
      </c>
      <c r="AI49" s="17">
        <f t="shared" si="28"/>
        <v>0</v>
      </c>
      <c r="AJ49" s="10"/>
      <c r="AK49" s="10"/>
      <c r="AL49" s="10">
        <f t="shared" si="29"/>
        <v>472745.32796473987</v>
      </c>
      <c r="AM49" s="10"/>
      <c r="AN49" s="10">
        <f t="shared" si="30"/>
        <v>65579.748306890557</v>
      </c>
      <c r="AO49" s="10"/>
      <c r="AR49" s="19"/>
      <c r="AS49" s="19"/>
      <c r="AT49" s="19"/>
      <c r="AU49" s="19"/>
      <c r="AV49" s="19"/>
      <c r="AW49" s="19"/>
      <c r="AX49" s="19"/>
      <c r="AY49" s="19"/>
      <c r="AZ49" s="19"/>
      <c r="BA49" s="19"/>
    </row>
    <row r="50" spans="1:53">
      <c r="A50" s="10">
        <f t="shared" si="18"/>
        <v>2045</v>
      </c>
      <c r="B50" s="73">
        <f>HLOOKUP($A50,'AEG Input File'!$AC$2:$AZ$8,4,FALSE)*Inflation!$B26/100</f>
        <v>13373.551785926093</v>
      </c>
      <c r="C50" s="10">
        <f t="shared" si="19"/>
        <v>13373.551785926093</v>
      </c>
      <c r="D50" s="10">
        <f t="shared" si="2"/>
        <v>60921.679864698061</v>
      </c>
      <c r="E50" s="10">
        <f t="shared" si="3"/>
        <v>562371.05975573568</v>
      </c>
      <c r="F50" s="10">
        <f t="shared" si="4"/>
        <v>12697.357075674014</v>
      </c>
      <c r="G50" s="10">
        <f t="shared" si="20"/>
        <v>11762.543695168959</v>
      </c>
      <c r="H50" s="10">
        <f t="shared" si="5"/>
        <v>196.31080990606148</v>
      </c>
      <c r="I50" s="10">
        <f t="shared" si="6"/>
        <v>48962.825359623035</v>
      </c>
      <c r="J50" s="10">
        <f t="shared" si="7"/>
        <v>11762.543695168959</v>
      </c>
      <c r="K50" s="10">
        <f t="shared" si="8"/>
        <v>54942.252612160548</v>
      </c>
      <c r="L50" s="10">
        <f t="shared" si="21"/>
        <v>1428.4985679161741</v>
      </c>
      <c r="M50" s="10">
        <f t="shared" si="9"/>
        <v>2609.756999077626</v>
      </c>
      <c r="N50" s="73">
        <f>HLOOKUP($A50,'AEG Input File'!$BA$2:$BX$8,4,FALSE)*Inflation!$B26/100</f>
        <v>477985.81863964215</v>
      </c>
      <c r="O50" s="10">
        <f t="shared" si="10"/>
        <v>1012.9479038853214</v>
      </c>
      <c r="P50" s="10">
        <f t="shared" si="22"/>
        <v>0</v>
      </c>
      <c r="Q50" s="10">
        <f t="shared" si="11"/>
        <v>-78.232956712792671</v>
      </c>
      <c r="R50" s="10">
        <f t="shared" si="12"/>
        <v>-985.18797111139111</v>
      </c>
      <c r="S50" s="10">
        <f t="shared" si="13"/>
        <v>493736.14487786609</v>
      </c>
      <c r="T50" s="10">
        <f t="shared" si="23"/>
        <v>1.822249868746682E-53</v>
      </c>
      <c r="U50" s="18"/>
      <c r="V50" s="74">
        <v>0</v>
      </c>
      <c r="W50" s="10">
        <f t="shared" si="24"/>
        <v>23</v>
      </c>
      <c r="X50" s="10">
        <v>0</v>
      </c>
      <c r="Y50" s="10">
        <f t="shared" si="25"/>
        <v>0</v>
      </c>
      <c r="Z50" s="10">
        <f t="shared" si="26"/>
        <v>0</v>
      </c>
      <c r="AA50" s="10">
        <v>0</v>
      </c>
      <c r="AB50" s="10">
        <v>0</v>
      </c>
      <c r="AC50" s="10">
        <f t="shared" si="31"/>
        <v>0</v>
      </c>
      <c r="AD50" s="10">
        <f t="shared" si="31"/>
        <v>0</v>
      </c>
      <c r="AE50" s="10">
        <f t="shared" si="15"/>
        <v>493736.14487786609</v>
      </c>
      <c r="AF50" s="10">
        <f t="shared" si="16"/>
        <v>0</v>
      </c>
      <c r="AG50" s="10">
        <f t="shared" si="17"/>
        <v>-493736.14487786609</v>
      </c>
      <c r="AH50" s="10">
        <f t="shared" si="27"/>
        <v>-493736.14487786609</v>
      </c>
      <c r="AI50" s="17">
        <f t="shared" si="28"/>
        <v>0</v>
      </c>
      <c r="AJ50" s="10"/>
      <c r="AK50" s="10"/>
      <c r="AL50" s="10">
        <f t="shared" si="29"/>
        <v>487420.20455889322</v>
      </c>
      <c r="AM50" s="10"/>
      <c r="AN50" s="10">
        <f t="shared" si="30"/>
        <v>67529.860259021429</v>
      </c>
      <c r="AO50" s="10"/>
      <c r="AR50" s="19"/>
      <c r="AS50" s="19"/>
      <c r="AT50" s="19"/>
      <c r="AU50" s="19"/>
      <c r="AV50" s="19"/>
      <c r="AW50" s="19"/>
      <c r="AX50" s="19"/>
      <c r="AY50" s="19"/>
      <c r="AZ50" s="19"/>
      <c r="BA50" s="19"/>
    </row>
    <row r="51" spans="1:53">
      <c r="A51" s="10">
        <f t="shared" si="18"/>
        <v>2046</v>
      </c>
      <c r="B51" s="73">
        <f>'AEG Input File'!$AZ$532*Inflation!B26/100</f>
        <v>0</v>
      </c>
      <c r="C51" s="10">
        <f t="shared" si="19"/>
        <v>0</v>
      </c>
      <c r="D51" s="10">
        <f t="shared" si="2"/>
        <v>48962.825359623035</v>
      </c>
      <c r="E51" s="10">
        <f t="shared" si="3"/>
        <v>573105.89096779365</v>
      </c>
      <c r="F51" s="10">
        <f t="shared" si="4"/>
        <v>10321.269562563248</v>
      </c>
      <c r="G51" s="10">
        <f t="shared" si="20"/>
        <v>10734.831212057972</v>
      </c>
      <c r="H51" s="10">
        <f t="shared" si="5"/>
        <v>-86.847946393892116</v>
      </c>
      <c r="I51" s="10">
        <f t="shared" si="6"/>
        <v>38314.842093958956</v>
      </c>
      <c r="J51" s="10">
        <f t="shared" si="7"/>
        <v>10734.831212057972</v>
      </c>
      <c r="K51" s="10">
        <f t="shared" si="8"/>
        <v>43638.833726790996</v>
      </c>
      <c r="L51" s="10">
        <f t="shared" si="21"/>
        <v>1134.6096768965658</v>
      </c>
      <c r="M51" s="10">
        <f t="shared" si="9"/>
        <v>2072.8446020225724</v>
      </c>
      <c r="N51" s="74">
        <f>'AEG Input File'!$BX$532*Inflation!$B$26/100</f>
        <v>0</v>
      </c>
      <c r="O51" s="10">
        <f t="shared" si="10"/>
        <v>836.50974845778694</v>
      </c>
      <c r="P51" s="10">
        <f t="shared" si="22"/>
        <v>0</v>
      </c>
      <c r="Q51" s="10">
        <f t="shared" si="11"/>
        <v>39.619108876782974</v>
      </c>
      <c r="R51" s="10">
        <f t="shared" si="12"/>
        <v>498.92361392978529</v>
      </c>
      <c r="S51" s="10">
        <f t="shared" si="13"/>
        <v>15317.337962241465</v>
      </c>
      <c r="T51" s="10">
        <f t="shared" si="23"/>
        <v>5.2930839555196252E-55</v>
      </c>
      <c r="U51" s="18"/>
      <c r="V51" s="74">
        <v>0</v>
      </c>
      <c r="W51" s="10">
        <f t="shared" si="24"/>
        <v>24</v>
      </c>
      <c r="X51" s="10">
        <v>0</v>
      </c>
      <c r="Y51" s="10">
        <f t="shared" si="25"/>
        <v>0</v>
      </c>
      <c r="Z51" s="10">
        <f t="shared" si="26"/>
        <v>0</v>
      </c>
      <c r="AA51" s="10">
        <v>0</v>
      </c>
      <c r="AB51" s="10">
        <v>0</v>
      </c>
      <c r="AC51" s="10">
        <f t="shared" si="31"/>
        <v>0</v>
      </c>
      <c r="AD51" s="10">
        <f t="shared" si="31"/>
        <v>0</v>
      </c>
      <c r="AE51" s="10">
        <f t="shared" si="15"/>
        <v>15317.337962241465</v>
      </c>
      <c r="AF51" s="10">
        <f t="shared" si="16"/>
        <v>0</v>
      </c>
      <c r="AG51" s="10">
        <f t="shared" si="17"/>
        <v>-15317.337962241465</v>
      </c>
      <c r="AH51" s="10">
        <f t="shared" si="27"/>
        <v>-15317.337962241465</v>
      </c>
      <c r="AI51" s="17">
        <f t="shared" si="28"/>
        <v>0</v>
      </c>
      <c r="AJ51" s="10"/>
      <c r="AK51" s="10"/>
      <c r="AL51" s="10">
        <f t="shared" si="29"/>
        <v>15121.396479288085</v>
      </c>
      <c r="AM51" s="10"/>
      <c r="AN51" s="10">
        <f t="shared" si="30"/>
        <v>55767.316563852466</v>
      </c>
      <c r="AO51" s="10"/>
      <c r="AR51" s="19"/>
      <c r="AS51" s="19"/>
      <c r="AT51" s="19"/>
      <c r="AU51" s="19"/>
      <c r="AV51" s="19"/>
      <c r="AW51" s="19"/>
      <c r="AX51" s="19"/>
      <c r="AY51" s="19"/>
      <c r="AZ51" s="19"/>
      <c r="BA51" s="19"/>
    </row>
    <row r="52" spans="1:53">
      <c r="A52" s="10">
        <f t="shared" si="18"/>
        <v>2047</v>
      </c>
      <c r="B52" s="73">
        <v>0</v>
      </c>
      <c r="C52" s="10">
        <f t="shared" si="19"/>
        <v>0</v>
      </c>
      <c r="D52" s="10">
        <f t="shared" si="2"/>
        <v>38314.842093958956</v>
      </c>
      <c r="E52" s="10">
        <f t="shared" si="3"/>
        <v>582782.64142831007</v>
      </c>
      <c r="F52" s="10">
        <f t="shared" si="4"/>
        <v>6221.7777056993937</v>
      </c>
      <c r="G52" s="10">
        <f t="shared" si="20"/>
        <v>9676.7504605164177</v>
      </c>
      <c r="H52" s="10">
        <f t="shared" si="5"/>
        <v>-725.54427851157504</v>
      </c>
      <c r="I52" s="10">
        <f t="shared" si="6"/>
        <v>29363.635911954112</v>
      </c>
      <c r="J52" s="10">
        <f t="shared" si="7"/>
        <v>9676.7504605164177</v>
      </c>
      <c r="K52" s="10">
        <f t="shared" si="8"/>
        <v>33839.239002956536</v>
      </c>
      <c r="L52" s="10">
        <f t="shared" si="21"/>
        <v>879.82021407686989</v>
      </c>
      <c r="M52" s="10">
        <f t="shared" si="9"/>
        <v>1607.3638526404354</v>
      </c>
      <c r="N52" s="74">
        <v>0</v>
      </c>
      <c r="O52" s="10">
        <f t="shared" si="10"/>
        <v>675.48728027691743</v>
      </c>
      <c r="P52" s="10">
        <f t="shared" si="22"/>
        <v>0</v>
      </c>
      <c r="Q52" s="10">
        <f t="shared" si="11"/>
        <v>30.35108429655098</v>
      </c>
      <c r="R52" s="10">
        <f t="shared" si="12"/>
        <v>382.2113392559562</v>
      </c>
      <c r="S52" s="10">
        <f t="shared" si="13"/>
        <v>13251.984231063148</v>
      </c>
      <c r="T52" s="10">
        <f t="shared" si="23"/>
        <v>4.2876455905414106E-55</v>
      </c>
      <c r="U52" s="18"/>
      <c r="V52" s="74">
        <v>0</v>
      </c>
      <c r="W52" s="10">
        <f t="shared" si="24"/>
        <v>25</v>
      </c>
      <c r="X52" s="10">
        <v>0</v>
      </c>
      <c r="Y52" s="10">
        <f t="shared" si="25"/>
        <v>0</v>
      </c>
      <c r="Z52" s="10">
        <f t="shared" si="26"/>
        <v>0</v>
      </c>
      <c r="AA52" s="10">
        <v>0</v>
      </c>
      <c r="AB52" s="10">
        <v>0</v>
      </c>
      <c r="AC52" s="10">
        <f t="shared" si="31"/>
        <v>0</v>
      </c>
      <c r="AD52" s="10">
        <f t="shared" si="31"/>
        <v>0</v>
      </c>
      <c r="AE52" s="10">
        <f t="shared" si="15"/>
        <v>13251.984231063148</v>
      </c>
      <c r="AF52" s="10">
        <f t="shared" si="16"/>
        <v>0</v>
      </c>
      <c r="AG52" s="10">
        <f t="shared" si="17"/>
        <v>-13251.984231063148</v>
      </c>
      <c r="AH52" s="10">
        <f t="shared" si="27"/>
        <v>-13251.984231063148</v>
      </c>
      <c r="AI52" s="17">
        <f t="shared" si="28"/>
        <v>0</v>
      </c>
      <c r="AJ52" s="10"/>
      <c r="AK52" s="10"/>
      <c r="AL52" s="10">
        <f t="shared" si="29"/>
        <v>13082.46303562369</v>
      </c>
      <c r="AM52" s="10"/>
      <c r="AN52" s="10">
        <f t="shared" si="30"/>
        <v>45032.485351794494</v>
      </c>
      <c r="AO52" s="10"/>
      <c r="AR52" s="19"/>
      <c r="AS52" s="19"/>
      <c r="AT52" s="19"/>
      <c r="AU52" s="19"/>
      <c r="AV52" s="19"/>
      <c r="AW52" s="19"/>
      <c r="AX52" s="19"/>
      <c r="AY52" s="19"/>
      <c r="AZ52" s="19"/>
      <c r="BA52" s="19"/>
    </row>
    <row r="53" spans="1:53">
      <c r="A53" s="10">
        <f t="shared" si="18"/>
        <v>2048</v>
      </c>
      <c r="B53" s="73">
        <v>0</v>
      </c>
      <c r="C53" s="10">
        <f t="shared" si="19"/>
        <v>0</v>
      </c>
      <c r="D53" s="10">
        <f t="shared" si="2"/>
        <v>29363.635911954112</v>
      </c>
      <c r="E53" s="10">
        <f t="shared" si="3"/>
        <v>591370.00597023906</v>
      </c>
      <c r="F53" s="10">
        <f t="shared" si="4"/>
        <v>3762.9818756629747</v>
      </c>
      <c r="G53" s="10">
        <f t="shared" si="20"/>
        <v>8587.3645419289969</v>
      </c>
      <c r="H53" s="10">
        <f t="shared" si="5"/>
        <v>-1013.1203599158646</v>
      </c>
      <c r="I53" s="10">
        <f t="shared" si="6"/>
        <v>21789.39172994098</v>
      </c>
      <c r="J53" s="10">
        <f t="shared" si="7"/>
        <v>8587.3645419289969</v>
      </c>
      <c r="K53" s="10">
        <f t="shared" si="8"/>
        <v>25576.513820947548</v>
      </c>
      <c r="L53" s="10">
        <f t="shared" si="21"/>
        <v>664.98935934463623</v>
      </c>
      <c r="M53" s="10">
        <f t="shared" si="9"/>
        <v>1214.8844064950085</v>
      </c>
      <c r="N53" s="74">
        <v>0</v>
      </c>
      <c r="O53" s="10">
        <f t="shared" si="10"/>
        <v>530.33602336917102</v>
      </c>
      <c r="P53" s="10">
        <f t="shared" si="22"/>
        <v>0</v>
      </c>
      <c r="Q53" s="10">
        <f t="shared" si="11"/>
        <v>22.592153503730568</v>
      </c>
      <c r="R53" s="10">
        <f t="shared" si="12"/>
        <v>284.50308934492546</v>
      </c>
      <c r="S53" s="10">
        <f t="shared" si="13"/>
        <v>11304.669573986468</v>
      </c>
      <c r="T53" s="10">
        <f t="shared" si="23"/>
        <v>3.4245879515511015E-55</v>
      </c>
      <c r="U53" s="18"/>
      <c r="V53" s="74">
        <v>0</v>
      </c>
      <c r="W53" s="10">
        <f t="shared" si="24"/>
        <v>26</v>
      </c>
      <c r="X53" s="10">
        <v>0</v>
      </c>
      <c r="Y53" s="10">
        <f t="shared" si="25"/>
        <v>0</v>
      </c>
      <c r="Z53" s="10">
        <f t="shared" si="26"/>
        <v>0</v>
      </c>
      <c r="AA53" s="10">
        <v>0</v>
      </c>
      <c r="AB53" s="10">
        <v>0</v>
      </c>
      <c r="AC53" s="10">
        <f t="shared" si="31"/>
        <v>0</v>
      </c>
      <c r="AD53" s="10">
        <f t="shared" si="31"/>
        <v>0</v>
      </c>
      <c r="AE53" s="10">
        <f t="shared" si="15"/>
        <v>11304.669573986468</v>
      </c>
      <c r="AF53" s="10">
        <f t="shared" si="16"/>
        <v>0</v>
      </c>
      <c r="AG53" s="10">
        <f t="shared" si="17"/>
        <v>-11304.669573986468</v>
      </c>
      <c r="AH53" s="10">
        <f t="shared" si="27"/>
        <v>-11304.669573986468</v>
      </c>
      <c r="AI53" s="17">
        <f t="shared" si="28"/>
        <v>0</v>
      </c>
      <c r="AJ53" s="10"/>
      <c r="AK53" s="10"/>
      <c r="AL53" s="10">
        <f t="shared" si="29"/>
        <v>11160.058694074751</v>
      </c>
      <c r="AM53" s="10"/>
      <c r="AN53" s="10">
        <f t="shared" si="30"/>
        <v>35355.734891278073</v>
      </c>
      <c r="AO53" s="10"/>
      <c r="AR53" s="19"/>
      <c r="AS53" s="19"/>
      <c r="AT53" s="19"/>
      <c r="AU53" s="19"/>
      <c r="AV53" s="19"/>
      <c r="AW53" s="19"/>
      <c r="AX53" s="19"/>
      <c r="AY53" s="19"/>
      <c r="AZ53" s="19"/>
      <c r="BA53" s="19"/>
    </row>
    <row r="54" spans="1:53">
      <c r="A54" s="10">
        <f t="shared" si="18"/>
        <v>2049</v>
      </c>
      <c r="B54" s="73">
        <v>0</v>
      </c>
      <c r="C54" s="10">
        <f t="shared" si="19"/>
        <v>0</v>
      </c>
      <c r="D54" s="10">
        <f t="shared" si="2"/>
        <v>21789.39172994098</v>
      </c>
      <c r="E54" s="10">
        <f t="shared" si="3"/>
        <v>598835.71461138444</v>
      </c>
      <c r="F54" s="10">
        <f t="shared" si="4"/>
        <v>2288.6317692980861</v>
      </c>
      <c r="G54" s="10">
        <f t="shared" si="20"/>
        <v>7465.7086411453665</v>
      </c>
      <c r="H54" s="10">
        <f t="shared" si="5"/>
        <v>-1087.1861430879289</v>
      </c>
      <c r="I54" s="10">
        <f t="shared" si="6"/>
        <v>15410.869231883542</v>
      </c>
      <c r="J54" s="10">
        <f t="shared" si="7"/>
        <v>7465.7086411453665</v>
      </c>
      <c r="K54" s="10">
        <f t="shared" si="8"/>
        <v>18600.130480912259</v>
      </c>
      <c r="L54" s="10">
        <f t="shared" si="21"/>
        <v>483.60339250371874</v>
      </c>
      <c r="M54" s="10">
        <f t="shared" si="9"/>
        <v>883.5061978433323</v>
      </c>
      <c r="N54" s="74">
        <v>0</v>
      </c>
      <c r="O54" s="10">
        <f t="shared" si="10"/>
        <v>401.52555524023614</v>
      </c>
      <c r="P54" s="10">
        <f t="shared" si="22"/>
        <v>0</v>
      </c>
      <c r="Q54" s="10">
        <f t="shared" si="11"/>
        <v>16.097126687835548</v>
      </c>
      <c r="R54" s="10">
        <f t="shared" si="12"/>
        <v>202.71118782499573</v>
      </c>
      <c r="S54" s="10">
        <f t="shared" si="13"/>
        <v>9453.152101245485</v>
      </c>
      <c r="T54" s="10">
        <f t="shared" si="23"/>
        <v>2.6812640128554856E-55</v>
      </c>
      <c r="U54" s="18"/>
      <c r="V54" s="74">
        <v>0</v>
      </c>
      <c r="W54" s="10">
        <f t="shared" si="24"/>
        <v>27</v>
      </c>
      <c r="X54" s="10">
        <v>0</v>
      </c>
      <c r="Y54" s="10">
        <f t="shared" si="25"/>
        <v>0</v>
      </c>
      <c r="Z54" s="10">
        <f t="shared" si="26"/>
        <v>0</v>
      </c>
      <c r="AA54" s="10">
        <v>0</v>
      </c>
      <c r="AB54" s="10">
        <v>0</v>
      </c>
      <c r="AC54" s="10">
        <f t="shared" si="31"/>
        <v>0</v>
      </c>
      <c r="AD54" s="10">
        <f t="shared" si="31"/>
        <v>0</v>
      </c>
      <c r="AE54" s="10">
        <f t="shared" si="15"/>
        <v>9453.152101245485</v>
      </c>
      <c r="AF54" s="10">
        <f t="shared" si="16"/>
        <v>0</v>
      </c>
      <c r="AG54" s="10">
        <f t="shared" si="17"/>
        <v>-9453.152101245485</v>
      </c>
      <c r="AH54" s="10">
        <f t="shared" si="27"/>
        <v>-9453.152101245485</v>
      </c>
      <c r="AI54" s="17">
        <f t="shared" si="28"/>
        <v>0</v>
      </c>
      <c r="AJ54" s="10"/>
      <c r="AK54" s="10"/>
      <c r="AL54" s="10">
        <f t="shared" si="29"/>
        <v>9332.2260861723753</v>
      </c>
      <c r="AM54" s="10"/>
      <c r="AN54" s="10">
        <f t="shared" si="30"/>
        <v>26768.370349349076</v>
      </c>
      <c r="AO54" s="10"/>
      <c r="AR54" s="19"/>
      <c r="AS54" s="19"/>
      <c r="AT54" s="19"/>
      <c r="AU54" s="19"/>
      <c r="AV54" s="19"/>
      <c r="AW54" s="19"/>
      <c r="AX54" s="19"/>
      <c r="AY54" s="19"/>
      <c r="AZ54" s="19"/>
      <c r="BA54" s="19"/>
    </row>
    <row r="55" spans="1:53">
      <c r="A55" s="10">
        <f t="shared" si="18"/>
        <v>2050</v>
      </c>
      <c r="B55" s="73">
        <v>0</v>
      </c>
      <c r="C55" s="10">
        <f t="shared" si="19"/>
        <v>0</v>
      </c>
      <c r="D55" s="10">
        <f t="shared" si="2"/>
        <v>15410.869231883542</v>
      </c>
      <c r="E55" s="10">
        <f t="shared" si="3"/>
        <v>605146.50010806322</v>
      </c>
      <c r="F55" s="10">
        <f t="shared" si="4"/>
        <v>770.31658286934294</v>
      </c>
      <c r="G55" s="10">
        <f t="shared" si="20"/>
        <v>6310.7854966788373</v>
      </c>
      <c r="H55" s="10">
        <f t="shared" si="5"/>
        <v>-1163.4984718999938</v>
      </c>
      <c r="I55" s="10">
        <f t="shared" si="6"/>
        <v>10263.582207104699</v>
      </c>
      <c r="J55" s="10">
        <f t="shared" si="7"/>
        <v>6310.7854966788373</v>
      </c>
      <c r="K55" s="10">
        <f t="shared" si="8"/>
        <v>12837.225719494119</v>
      </c>
      <c r="L55" s="10">
        <f t="shared" si="21"/>
        <v>333.76786870684708</v>
      </c>
      <c r="M55" s="10">
        <f t="shared" si="9"/>
        <v>609.76822167597072</v>
      </c>
      <c r="N55" s="74">
        <v>0</v>
      </c>
      <c r="O55" s="10">
        <f t="shared" si="10"/>
        <v>289.53992562305564</v>
      </c>
      <c r="P55" s="10">
        <f t="shared" si="22"/>
        <v>0</v>
      </c>
      <c r="Q55" s="10">
        <f t="shared" si="11"/>
        <v>10.794792375696087</v>
      </c>
      <c r="R55" s="10">
        <f t="shared" si="12"/>
        <v>135.93886829847594</v>
      </c>
      <c r="S55" s="10">
        <f t="shared" si="13"/>
        <v>7690.5951733588836</v>
      </c>
      <c r="T55" s="10">
        <f t="shared" si="23"/>
        <v>2.0423744388242224E-55</v>
      </c>
      <c r="U55" s="18"/>
      <c r="V55" s="74">
        <v>0</v>
      </c>
      <c r="W55" s="10">
        <f t="shared" si="24"/>
        <v>28</v>
      </c>
      <c r="X55" s="10">
        <v>0</v>
      </c>
      <c r="Y55" s="10">
        <f t="shared" si="25"/>
        <v>0</v>
      </c>
      <c r="Z55" s="10">
        <f t="shared" si="26"/>
        <v>0</v>
      </c>
      <c r="AA55" s="10">
        <v>0</v>
      </c>
      <c r="AB55" s="10">
        <v>0</v>
      </c>
      <c r="AC55" s="10">
        <f t="shared" si="31"/>
        <v>0</v>
      </c>
      <c r="AD55" s="10">
        <f t="shared" si="31"/>
        <v>0</v>
      </c>
      <c r="AE55" s="10">
        <f t="shared" si="15"/>
        <v>7690.5951733588836</v>
      </c>
      <c r="AF55" s="10">
        <f t="shared" si="16"/>
        <v>0</v>
      </c>
      <c r="AG55" s="10">
        <f t="shared" si="17"/>
        <v>-7690.5951733588836</v>
      </c>
      <c r="AH55" s="10">
        <f t="shared" si="27"/>
        <v>-7690.5951733588836</v>
      </c>
      <c r="AI55" s="17">
        <f t="shared" si="28"/>
        <v>0</v>
      </c>
      <c r="AJ55" s="10"/>
      <c r="AK55" s="10"/>
      <c r="AL55" s="10">
        <f t="shared" si="29"/>
        <v>7592.2160276628938</v>
      </c>
      <c r="AM55" s="10"/>
      <c r="AN55" s="10">
        <f t="shared" si="30"/>
        <v>19302.661708203708</v>
      </c>
      <c r="AO55" s="10"/>
      <c r="AR55" s="19"/>
      <c r="AS55" s="19"/>
      <c r="AT55" s="19"/>
      <c r="AU55" s="19"/>
      <c r="AV55" s="19"/>
      <c r="AW55" s="19"/>
      <c r="AX55" s="19"/>
      <c r="AY55" s="19"/>
      <c r="AZ55" s="19"/>
      <c r="BA55" s="19"/>
    </row>
    <row r="56" spans="1:53">
      <c r="A56" s="10">
        <f t="shared" si="18"/>
        <v>2051</v>
      </c>
      <c r="B56" s="73">
        <v>0</v>
      </c>
      <c r="C56" s="10">
        <f t="shared" si="19"/>
        <v>0</v>
      </c>
      <c r="D56" s="10">
        <f t="shared" si="2"/>
        <v>10263.582207104699</v>
      </c>
      <c r="E56" s="10">
        <f t="shared" si="3"/>
        <v>610268.06649574731</v>
      </c>
      <c r="F56" s="10">
        <f t="shared" si="4"/>
        <v>0</v>
      </c>
      <c r="G56" s="10">
        <f t="shared" si="20"/>
        <v>5121.5663876840954</v>
      </c>
      <c r="H56" s="10">
        <f t="shared" si="5"/>
        <v>-1075.52894141366</v>
      </c>
      <c r="I56" s="10">
        <f t="shared" si="6"/>
        <v>6217.5447608342638</v>
      </c>
      <c r="J56" s="10">
        <f t="shared" si="7"/>
        <v>5121.5663876840954</v>
      </c>
      <c r="K56" s="10">
        <f t="shared" si="8"/>
        <v>8240.5634839694812</v>
      </c>
      <c r="L56" s="10">
        <f t="shared" si="21"/>
        <v>214.25465058320651</v>
      </c>
      <c r="M56" s="10">
        <f t="shared" si="9"/>
        <v>391.42676548855036</v>
      </c>
      <c r="N56" s="74">
        <v>0</v>
      </c>
      <c r="O56" s="10">
        <f t="shared" si="10"/>
        <v>194.87814317287308</v>
      </c>
      <c r="P56" s="10">
        <f t="shared" si="22"/>
        <v>0</v>
      </c>
      <c r="Q56" s="10">
        <f t="shared" si="11"/>
        <v>6.6390383450424384</v>
      </c>
      <c r="R56" s="10">
        <f t="shared" si="12"/>
        <v>83.605439345660372</v>
      </c>
      <c r="S56" s="10">
        <f t="shared" si="13"/>
        <v>6012.3704246194284</v>
      </c>
      <c r="T56" s="10">
        <f t="shared" si="23"/>
        <v>1.4949739568222525E-55</v>
      </c>
      <c r="U56" s="18"/>
      <c r="V56" s="74">
        <v>0</v>
      </c>
      <c r="W56" s="10">
        <f t="shared" si="24"/>
        <v>29</v>
      </c>
      <c r="X56" s="10">
        <v>0</v>
      </c>
      <c r="Y56" s="10">
        <f t="shared" si="25"/>
        <v>0</v>
      </c>
      <c r="Z56" s="10">
        <f t="shared" si="26"/>
        <v>0</v>
      </c>
      <c r="AA56" s="10">
        <v>0</v>
      </c>
      <c r="AB56" s="10">
        <v>0</v>
      </c>
      <c r="AC56" s="10">
        <f t="shared" si="31"/>
        <v>0</v>
      </c>
      <c r="AD56" s="10">
        <f t="shared" si="31"/>
        <v>0</v>
      </c>
      <c r="AE56" s="10">
        <f t="shared" si="15"/>
        <v>6012.3704246194284</v>
      </c>
      <c r="AF56" s="10">
        <f t="shared" si="16"/>
        <v>0</v>
      </c>
      <c r="AG56" s="10">
        <f t="shared" si="17"/>
        <v>-6012.3704246194284</v>
      </c>
      <c r="AH56" s="10">
        <f t="shared" si="27"/>
        <v>-6012.3704246194284</v>
      </c>
      <c r="AI56" s="17">
        <f t="shared" si="28"/>
        <v>0</v>
      </c>
      <c r="AJ56" s="10"/>
      <c r="AK56" s="10"/>
      <c r="AL56" s="10">
        <f t="shared" si="29"/>
        <v>5935.4593595264578</v>
      </c>
      <c r="AM56" s="10"/>
      <c r="AN56" s="10">
        <f t="shared" si="30"/>
        <v>12991.876211524872</v>
      </c>
      <c r="AO56" s="10"/>
      <c r="AR56" s="19"/>
      <c r="AS56" s="19"/>
      <c r="AT56" s="19"/>
      <c r="AU56" s="19"/>
      <c r="AV56" s="19"/>
      <c r="AW56" s="19"/>
      <c r="AX56" s="19"/>
      <c r="AY56" s="19"/>
      <c r="AZ56" s="19"/>
      <c r="BA56" s="19"/>
    </row>
    <row r="57" spans="1:53">
      <c r="A57" s="10">
        <f t="shared" si="18"/>
        <v>2052</v>
      </c>
      <c r="B57" s="73">
        <v>0</v>
      </c>
      <c r="C57" s="10">
        <f t="shared" si="19"/>
        <v>0</v>
      </c>
      <c r="D57" s="10">
        <f t="shared" si="2"/>
        <v>6217.5447608342638</v>
      </c>
      <c r="E57" s="10">
        <f t="shared" si="3"/>
        <v>614165.0572756679</v>
      </c>
      <c r="F57" s="10">
        <f t="shared" si="4"/>
        <v>0</v>
      </c>
      <c r="G57" s="10">
        <f t="shared" si="20"/>
        <v>3896.9907799205407</v>
      </c>
      <c r="H57" s="10">
        <f t="shared" si="5"/>
        <v>-818.36806378331357</v>
      </c>
      <c r="I57" s="10">
        <f t="shared" si="6"/>
        <v>3138.9220446970367</v>
      </c>
      <c r="J57" s="10">
        <f t="shared" si="7"/>
        <v>3896.9907799205407</v>
      </c>
      <c r="K57" s="10">
        <f t="shared" si="8"/>
        <v>4678.2334027656507</v>
      </c>
      <c r="L57" s="10">
        <f t="shared" si="21"/>
        <v>121.63406847190691</v>
      </c>
      <c r="M57" s="10">
        <f t="shared" si="9"/>
        <v>222.2160866313684</v>
      </c>
      <c r="N57" s="74">
        <v>0</v>
      </c>
      <c r="O57" s="10">
        <f t="shared" si="10"/>
        <v>118.05464735761164</v>
      </c>
      <c r="P57" s="10">
        <f t="shared" si="22"/>
        <v>0</v>
      </c>
      <c r="Q57" s="10">
        <f t="shared" si="11"/>
        <v>3.5008415504242953</v>
      </c>
      <c r="R57" s="10">
        <f t="shared" si="12"/>
        <v>44.086113182540295</v>
      </c>
      <c r="S57" s="10">
        <f t="shared" si="13"/>
        <v>4406.4825371143925</v>
      </c>
      <c r="T57" s="10">
        <f t="shared" si="23"/>
        <v>1.0258702429085363E-55</v>
      </c>
      <c r="U57" s="18"/>
      <c r="V57" s="74">
        <v>0</v>
      </c>
      <c r="W57" s="10">
        <f t="shared" si="24"/>
        <v>30</v>
      </c>
      <c r="X57" s="10">
        <v>0</v>
      </c>
      <c r="Y57" s="10">
        <f t="shared" si="25"/>
        <v>0</v>
      </c>
      <c r="Z57" s="10">
        <f t="shared" si="26"/>
        <v>0</v>
      </c>
      <c r="AA57" s="10">
        <v>0</v>
      </c>
      <c r="AB57" s="10">
        <v>0</v>
      </c>
      <c r="AC57" s="10">
        <f t="shared" si="31"/>
        <v>0</v>
      </c>
      <c r="AD57" s="10">
        <f t="shared" si="31"/>
        <v>0</v>
      </c>
      <c r="AE57" s="10">
        <f t="shared" si="15"/>
        <v>4406.4825371143925</v>
      </c>
      <c r="AF57" s="10">
        <f t="shared" si="16"/>
        <v>0</v>
      </c>
      <c r="AG57" s="10">
        <f t="shared" si="17"/>
        <v>-4406.4825371143925</v>
      </c>
      <c r="AH57" s="10">
        <f t="shared" si="27"/>
        <v>-4406.4825371143925</v>
      </c>
      <c r="AI57" s="17">
        <f t="shared" si="28"/>
        <v>0</v>
      </c>
      <c r="AJ57" s="10"/>
      <c r="AK57" s="10"/>
      <c r="AL57" s="10">
        <f t="shared" si="29"/>
        <v>4350.114209598295</v>
      </c>
      <c r="AM57" s="10"/>
      <c r="AN57" s="10">
        <f t="shared" si="30"/>
        <v>7870.3098238407765</v>
      </c>
      <c r="AO57" s="10"/>
      <c r="AR57" s="19"/>
      <c r="AS57" s="19"/>
      <c r="AT57" s="19"/>
      <c r="AU57" s="19"/>
      <c r="AV57" s="19"/>
      <c r="AW57" s="19"/>
      <c r="AX57" s="19"/>
      <c r="AY57" s="19"/>
      <c r="AZ57" s="19"/>
      <c r="BA57" s="19"/>
    </row>
    <row r="58" spans="1:53">
      <c r="A58" s="10">
        <f t="shared" si="18"/>
        <v>2053</v>
      </c>
      <c r="B58" s="73">
        <v>0</v>
      </c>
      <c r="C58" s="10">
        <f t="shared" si="19"/>
        <v>0</v>
      </c>
      <c r="D58" s="10">
        <f t="shared" si="2"/>
        <v>3138.9220446970367</v>
      </c>
      <c r="E58" s="10">
        <f t="shared" si="3"/>
        <v>616801.02114099555</v>
      </c>
      <c r="F58" s="10">
        <f t="shared" si="4"/>
        <v>0</v>
      </c>
      <c r="G58" s="10">
        <f t="shared" si="20"/>
        <v>2635.9638653276793</v>
      </c>
      <c r="H58" s="10">
        <f t="shared" si="5"/>
        <v>-553.55241171881266</v>
      </c>
      <c r="I58" s="10">
        <f t="shared" si="6"/>
        <v>1056.51059108817</v>
      </c>
      <c r="J58" s="10">
        <f t="shared" si="7"/>
        <v>2635.9638653276793</v>
      </c>
      <c r="K58" s="10">
        <f t="shared" si="8"/>
        <v>2097.7163178926035</v>
      </c>
      <c r="L58" s="10">
        <f t="shared" si="21"/>
        <v>54.54062426520769</v>
      </c>
      <c r="M58" s="10">
        <f t="shared" si="9"/>
        <v>99.641525099898672</v>
      </c>
      <c r="N58" s="74">
        <v>0</v>
      </c>
      <c r="O58" s="10">
        <f t="shared" si="10"/>
        <v>59.599785658803533</v>
      </c>
      <c r="P58" s="10">
        <f t="shared" si="22"/>
        <v>0</v>
      </c>
      <c r="Q58" s="10">
        <f t="shared" si="11"/>
        <v>1.3289257681786233</v>
      </c>
      <c r="R58" s="10">
        <f t="shared" si="12"/>
        <v>16.735168096944147</v>
      </c>
      <c r="S58" s="10">
        <f t="shared" si="13"/>
        <v>2867.8098942167117</v>
      </c>
      <c r="T58" s="10">
        <f t="shared" si="23"/>
        <v>6.2511974953894687E-56</v>
      </c>
      <c r="U58" s="18"/>
      <c r="V58" s="74">
        <v>0</v>
      </c>
      <c r="W58" s="10">
        <f t="shared" si="24"/>
        <v>31</v>
      </c>
      <c r="X58" s="10">
        <v>0</v>
      </c>
      <c r="Y58" s="10">
        <f t="shared" si="25"/>
        <v>0</v>
      </c>
      <c r="Z58" s="10">
        <f t="shared" si="26"/>
        <v>0</v>
      </c>
      <c r="AA58" s="10">
        <v>0</v>
      </c>
      <c r="AB58" s="10">
        <v>0</v>
      </c>
      <c r="AC58" s="10">
        <f t="shared" si="31"/>
        <v>0</v>
      </c>
      <c r="AD58" s="10">
        <f t="shared" si="31"/>
        <v>0</v>
      </c>
      <c r="AE58" s="10">
        <f t="shared" si="15"/>
        <v>2867.8098942167117</v>
      </c>
      <c r="AF58" s="10">
        <f t="shared" si="16"/>
        <v>0</v>
      </c>
      <c r="AG58" s="10">
        <f t="shared" si="17"/>
        <v>-2867.8098942167117</v>
      </c>
      <c r="AH58" s="10">
        <f t="shared" si="27"/>
        <v>-2867.8098942167117</v>
      </c>
      <c r="AI58" s="17">
        <f t="shared" si="28"/>
        <v>0</v>
      </c>
      <c r="AJ58" s="10"/>
      <c r="AK58" s="10"/>
      <c r="AL58" s="10">
        <f t="shared" si="29"/>
        <v>2831.1244776719841</v>
      </c>
      <c r="AM58" s="10"/>
      <c r="AN58" s="10">
        <f t="shared" si="30"/>
        <v>3973.3190439202358</v>
      </c>
      <c r="AO58" s="10"/>
      <c r="AR58" s="19"/>
      <c r="AS58" s="19"/>
      <c r="AT58" s="19"/>
      <c r="AU58" s="19"/>
      <c r="AV58" s="19"/>
      <c r="AW58" s="19"/>
      <c r="AX58" s="19"/>
      <c r="AY58" s="19"/>
      <c r="AZ58" s="19"/>
      <c r="BA58" s="19"/>
    </row>
    <row r="59" spans="1:53">
      <c r="A59" s="10">
        <f t="shared" si="18"/>
        <v>2054</v>
      </c>
      <c r="B59" s="73">
        <v>0</v>
      </c>
      <c r="C59" s="10">
        <f t="shared" si="19"/>
        <v>0</v>
      </c>
      <c r="D59" s="10">
        <f t="shared" si="2"/>
        <v>1056.51059108817</v>
      </c>
      <c r="E59" s="10">
        <f t="shared" si="3"/>
        <v>618138.37631958816</v>
      </c>
      <c r="F59" s="10">
        <f t="shared" si="4"/>
        <v>0</v>
      </c>
      <c r="G59" s="10">
        <f t="shared" si="20"/>
        <v>1337.3551785926093</v>
      </c>
      <c r="H59" s="10">
        <f t="shared" si="5"/>
        <v>-280.84458750444793</v>
      </c>
      <c r="I59" s="10">
        <f t="shared" si="6"/>
        <v>8.6970430857036263E-12</v>
      </c>
      <c r="J59" s="10">
        <f t="shared" si="7"/>
        <v>1337.3551785926093</v>
      </c>
      <c r="K59" s="10">
        <f t="shared" si="8"/>
        <v>528.25529554408934</v>
      </c>
      <c r="L59" s="10">
        <f t="shared" si="21"/>
        <v>13.734637684146323</v>
      </c>
      <c r="M59" s="10">
        <f t="shared" si="9"/>
        <v>25.092126538344242</v>
      </c>
      <c r="N59" s="74">
        <v>0</v>
      </c>
      <c r="O59" s="10">
        <f t="shared" si="10"/>
        <v>20.060327678888346</v>
      </c>
      <c r="P59" s="10">
        <f t="shared" si="22"/>
        <v>0</v>
      </c>
      <c r="Q59" s="10">
        <f t="shared" si="11"/>
        <v>0.15208358375154382</v>
      </c>
      <c r="R59" s="10">
        <f t="shared" si="12"/>
        <v>1.9151892451871322</v>
      </c>
      <c r="S59" s="10">
        <f t="shared" si="13"/>
        <v>1398.3095433229269</v>
      </c>
      <c r="T59" s="10">
        <f t="shared" si="23"/>
        <v>2.8538337170230524E-56</v>
      </c>
      <c r="U59" s="18"/>
      <c r="V59" s="74">
        <v>0</v>
      </c>
      <c r="W59" s="10">
        <f t="shared" si="24"/>
        <v>32</v>
      </c>
      <c r="X59" s="10">
        <v>0</v>
      </c>
      <c r="Y59" s="10">
        <f t="shared" si="25"/>
        <v>0</v>
      </c>
      <c r="Z59" s="10">
        <f t="shared" si="26"/>
        <v>0</v>
      </c>
      <c r="AA59" s="10">
        <v>0</v>
      </c>
      <c r="AB59" s="10">
        <v>0</v>
      </c>
      <c r="AC59" s="10">
        <f t="shared" si="31"/>
        <v>0</v>
      </c>
      <c r="AD59" s="10">
        <f t="shared" si="31"/>
        <v>0</v>
      </c>
      <c r="AE59" s="10">
        <f t="shared" si="15"/>
        <v>1398.3095433229269</v>
      </c>
      <c r="AF59" s="10">
        <f t="shared" si="16"/>
        <v>0</v>
      </c>
      <c r="AG59" s="10">
        <f t="shared" si="17"/>
        <v>-1398.3095433229269</v>
      </c>
      <c r="AH59" s="10">
        <f t="shared" si="27"/>
        <v>-1398.3095433229269</v>
      </c>
      <c r="AI59" s="17">
        <f t="shared" si="28"/>
        <v>0</v>
      </c>
      <c r="AJ59" s="10"/>
      <c r="AK59" s="10"/>
      <c r="AL59" s="10">
        <f t="shared" si="29"/>
        <v>1380.4221763260009</v>
      </c>
      <c r="AM59" s="10"/>
      <c r="AN59" s="10">
        <f t="shared" si="30"/>
        <v>1337.3551785925565</v>
      </c>
      <c r="AO59" s="10"/>
      <c r="AR59" s="19"/>
      <c r="AS59" s="19"/>
      <c r="AT59" s="19"/>
      <c r="AU59" s="19"/>
      <c r="AV59" s="19"/>
      <c r="AW59" s="19"/>
      <c r="AX59" s="19"/>
      <c r="AY59" s="19"/>
      <c r="AZ59" s="19"/>
      <c r="BA59" s="19"/>
    </row>
    <row r="60" spans="1:53">
      <c r="A60" s="10">
        <f t="shared" si="18"/>
        <v>2055</v>
      </c>
      <c r="B60" s="73">
        <v>0</v>
      </c>
      <c r="C60" s="10">
        <f t="shared" si="19"/>
        <v>0</v>
      </c>
      <c r="D60" s="10">
        <f t="shared" si="2"/>
        <v>8.6970430857036263E-12</v>
      </c>
      <c r="E60" s="10">
        <f t="shared" si="3"/>
        <v>618138.37631958816</v>
      </c>
      <c r="F60" s="10">
        <f t="shared" si="4"/>
        <v>0</v>
      </c>
      <c r="G60" s="10">
        <f t="shared" si="20"/>
        <v>0</v>
      </c>
      <c r="H60" s="10">
        <f t="shared" si="5"/>
        <v>0</v>
      </c>
      <c r="I60" s="10">
        <f t="shared" si="6"/>
        <v>8.6970430857036263E-12</v>
      </c>
      <c r="J60" s="10">
        <f t="shared" si="7"/>
        <v>0</v>
      </c>
      <c r="K60" s="10">
        <f t="shared" si="8"/>
        <v>8.6970430857036263E-12</v>
      </c>
      <c r="L60" s="10">
        <f t="shared" si="21"/>
        <v>2.2612312022829427E-13</v>
      </c>
      <c r="M60" s="10">
        <f t="shared" si="9"/>
        <v>4.1310954657092225E-13</v>
      </c>
      <c r="N60" s="74">
        <v>0</v>
      </c>
      <c r="O60" s="10">
        <f t="shared" si="10"/>
        <v>-7.9126039054244756E-13</v>
      </c>
      <c r="P60" s="10">
        <f t="shared" si="22"/>
        <v>0</v>
      </c>
      <c r="Q60" s="10">
        <f t="shared" si="11"/>
        <v>8.7292438448504942E-15</v>
      </c>
      <c r="R60" s="10">
        <f t="shared" si="12"/>
        <v>1.099274064818588E-13</v>
      </c>
      <c r="S60" s="10">
        <f t="shared" si="13"/>
        <v>-3.3371073416521754E-14</v>
      </c>
      <c r="T60" s="10">
        <f t="shared" si="23"/>
        <v>-6.3768764292744834E-73</v>
      </c>
      <c r="U60" s="18"/>
      <c r="V60" s="74">
        <v>0</v>
      </c>
      <c r="W60" s="10">
        <f t="shared" si="24"/>
        <v>33</v>
      </c>
      <c r="X60" s="10">
        <v>0</v>
      </c>
      <c r="Y60" s="10">
        <f t="shared" si="25"/>
        <v>0</v>
      </c>
      <c r="Z60" s="10">
        <f t="shared" si="26"/>
        <v>0</v>
      </c>
      <c r="AA60" s="10">
        <v>0</v>
      </c>
      <c r="AB60" s="10">
        <v>0</v>
      </c>
      <c r="AC60" s="10">
        <f t="shared" si="31"/>
        <v>0</v>
      </c>
      <c r="AD60" s="10">
        <f t="shared" si="31"/>
        <v>0</v>
      </c>
      <c r="AE60" s="10">
        <f t="shared" si="15"/>
        <v>-3.3371073416521754E-14</v>
      </c>
      <c r="AF60" s="10">
        <f t="shared" si="16"/>
        <v>0</v>
      </c>
      <c r="AG60" s="10">
        <f t="shared" si="17"/>
        <v>3.3371073416521754E-14</v>
      </c>
      <c r="AH60" s="10">
        <f t="shared" si="27"/>
        <v>3.3371073416521754E-14</v>
      </c>
      <c r="AI60" s="17">
        <f t="shared" si="28"/>
        <v>0</v>
      </c>
      <c r="AJ60" s="10"/>
      <c r="AK60" s="10"/>
      <c r="AL60" s="10">
        <f t="shared" si="29"/>
        <v>-3.294418607949896E-14</v>
      </c>
      <c r="AM60" s="10"/>
      <c r="AN60" s="10">
        <f t="shared" si="30"/>
        <v>-5.2750692702829838E-11</v>
      </c>
      <c r="AO60" s="10"/>
      <c r="AR60" s="19"/>
      <c r="AS60" s="19"/>
      <c r="AT60" s="19"/>
      <c r="AU60" s="19"/>
      <c r="AV60" s="19"/>
      <c r="AW60" s="19"/>
      <c r="AX60" s="19"/>
      <c r="AY60" s="19"/>
      <c r="AZ60" s="19"/>
      <c r="BA60" s="19"/>
    </row>
    <row r="61" spans="1:53">
      <c r="A61" s="10">
        <f t="shared" si="18"/>
        <v>2056</v>
      </c>
      <c r="B61" s="73">
        <v>0</v>
      </c>
      <c r="C61" s="10">
        <f t="shared" si="19"/>
        <v>0</v>
      </c>
      <c r="D61" s="10">
        <f t="shared" si="2"/>
        <v>8.6970430857036263E-12</v>
      </c>
      <c r="E61" s="10">
        <f t="shared" si="3"/>
        <v>618138.37631958816</v>
      </c>
      <c r="F61" s="10">
        <f t="shared" si="4"/>
        <v>0</v>
      </c>
      <c r="G61" s="10">
        <f t="shared" si="20"/>
        <v>0</v>
      </c>
      <c r="H61" s="10">
        <f t="shared" si="5"/>
        <v>0</v>
      </c>
      <c r="I61" s="10">
        <f t="shared" si="6"/>
        <v>8.6970430857036263E-12</v>
      </c>
      <c r="J61" s="10">
        <f t="shared" si="7"/>
        <v>0</v>
      </c>
      <c r="K61" s="10">
        <f t="shared" si="8"/>
        <v>8.6970430857036263E-12</v>
      </c>
      <c r="L61" s="10">
        <f t="shared" si="21"/>
        <v>2.2612312022829427E-13</v>
      </c>
      <c r="M61" s="10">
        <f t="shared" si="9"/>
        <v>4.1310954657092225E-13</v>
      </c>
      <c r="N61" s="74">
        <v>0</v>
      </c>
      <c r="O61" s="10">
        <f t="shared" si="10"/>
        <v>-7.9126039054244756E-13</v>
      </c>
      <c r="P61" s="10">
        <f t="shared" si="22"/>
        <v>0</v>
      </c>
      <c r="Q61" s="10">
        <f t="shared" si="11"/>
        <v>8.7292438448504942E-15</v>
      </c>
      <c r="R61" s="10">
        <f t="shared" si="12"/>
        <v>1.099274064818588E-13</v>
      </c>
      <c r="S61" s="10">
        <f t="shared" si="13"/>
        <v>-3.3371073416521754E-14</v>
      </c>
      <c r="T61" s="10">
        <f t="shared" si="23"/>
        <v>-5.9706344605768355E-73</v>
      </c>
      <c r="U61" s="18"/>
      <c r="V61" s="74">
        <v>0</v>
      </c>
      <c r="W61" s="10">
        <f t="shared" si="24"/>
        <v>34</v>
      </c>
      <c r="X61" s="10">
        <v>0</v>
      </c>
      <c r="Y61" s="10">
        <f t="shared" si="25"/>
        <v>0</v>
      </c>
      <c r="Z61" s="10">
        <f t="shared" si="26"/>
        <v>0</v>
      </c>
      <c r="AA61" s="10">
        <v>0</v>
      </c>
      <c r="AB61" s="10">
        <v>0</v>
      </c>
      <c r="AC61" s="10">
        <f t="shared" si="31"/>
        <v>0</v>
      </c>
      <c r="AD61" s="10">
        <f t="shared" si="31"/>
        <v>0</v>
      </c>
      <c r="AE61" s="10">
        <f t="shared" si="15"/>
        <v>-3.3371073416521754E-14</v>
      </c>
      <c r="AF61" s="10">
        <f t="shared" si="16"/>
        <v>0</v>
      </c>
      <c r="AG61" s="10">
        <f t="shared" si="17"/>
        <v>3.3371073416521754E-14</v>
      </c>
      <c r="AH61" s="10">
        <f t="shared" si="27"/>
        <v>3.3371073416521754E-14</v>
      </c>
      <c r="AI61" s="17">
        <f t="shared" si="28"/>
        <v>0</v>
      </c>
      <c r="AJ61" s="10"/>
      <c r="AK61" s="10"/>
      <c r="AL61" s="10">
        <f t="shared" si="29"/>
        <v>-3.294418607949896E-14</v>
      </c>
      <c r="AM61" s="10"/>
      <c r="AN61" s="10">
        <f t="shared" si="30"/>
        <v>-5.2750692702829838E-11</v>
      </c>
      <c r="AO61" s="10"/>
      <c r="AR61" s="19"/>
      <c r="AS61" s="19"/>
      <c r="AT61" s="19"/>
      <c r="AU61" s="19"/>
      <c r="AV61" s="19"/>
      <c r="AW61" s="19"/>
      <c r="AX61" s="19"/>
      <c r="AY61" s="19"/>
      <c r="AZ61" s="19"/>
      <c r="BA61" s="19"/>
    </row>
    <row r="62" spans="1:53">
      <c r="A62" s="10">
        <f t="shared" si="18"/>
        <v>2057</v>
      </c>
      <c r="B62" s="73">
        <v>0</v>
      </c>
      <c r="C62" s="10">
        <f t="shared" si="19"/>
        <v>0</v>
      </c>
      <c r="D62" s="10">
        <f t="shared" si="2"/>
        <v>8.6970430857036263E-12</v>
      </c>
      <c r="E62" s="10">
        <f t="shared" si="3"/>
        <v>618138.37631958816</v>
      </c>
      <c r="F62" s="10">
        <f t="shared" si="4"/>
        <v>0</v>
      </c>
      <c r="G62" s="10">
        <f t="shared" si="20"/>
        <v>0</v>
      </c>
      <c r="H62" s="10">
        <f t="shared" si="5"/>
        <v>0</v>
      </c>
      <c r="I62" s="10">
        <f t="shared" si="6"/>
        <v>8.6970430857036263E-12</v>
      </c>
      <c r="J62" s="10">
        <f t="shared" si="7"/>
        <v>0</v>
      </c>
      <c r="K62" s="10">
        <f t="shared" si="8"/>
        <v>8.6970430857036263E-12</v>
      </c>
      <c r="L62" s="10">
        <f t="shared" si="21"/>
        <v>2.2612312022829427E-13</v>
      </c>
      <c r="M62" s="10">
        <f t="shared" si="9"/>
        <v>4.1310954657092225E-13</v>
      </c>
      <c r="N62" s="74">
        <v>0</v>
      </c>
      <c r="O62" s="10">
        <f t="shared" si="10"/>
        <v>-7.9126039054244756E-13</v>
      </c>
      <c r="P62" s="10">
        <f t="shared" si="22"/>
        <v>0</v>
      </c>
      <c r="Q62" s="10">
        <f t="shared" si="11"/>
        <v>8.7292438448504942E-15</v>
      </c>
      <c r="R62" s="10">
        <f t="shared" si="12"/>
        <v>1.099274064818588E-13</v>
      </c>
      <c r="S62" s="10">
        <f t="shared" si="13"/>
        <v>-3.3371073416521754E-14</v>
      </c>
      <c r="T62" s="10">
        <f t="shared" si="23"/>
        <v>-5.5902723311644073E-73</v>
      </c>
      <c r="U62" s="18"/>
      <c r="V62" s="74">
        <v>0</v>
      </c>
      <c r="W62" s="10">
        <f t="shared" si="24"/>
        <v>35</v>
      </c>
      <c r="X62" s="10">
        <v>0</v>
      </c>
      <c r="Y62" s="10">
        <f t="shared" si="25"/>
        <v>0</v>
      </c>
      <c r="Z62" s="10">
        <f t="shared" si="26"/>
        <v>0</v>
      </c>
      <c r="AA62" s="10">
        <v>0</v>
      </c>
      <c r="AB62" s="10">
        <v>0</v>
      </c>
      <c r="AC62" s="10">
        <f t="shared" si="31"/>
        <v>0</v>
      </c>
      <c r="AD62" s="10">
        <f t="shared" si="31"/>
        <v>0</v>
      </c>
      <c r="AE62" s="10">
        <f t="shared" si="15"/>
        <v>-3.3371073416521754E-14</v>
      </c>
      <c r="AF62" s="10">
        <f t="shared" si="16"/>
        <v>0</v>
      </c>
      <c r="AG62" s="10">
        <f t="shared" si="17"/>
        <v>3.3371073416521754E-14</v>
      </c>
      <c r="AH62" s="10">
        <f t="shared" si="27"/>
        <v>3.3371073416521754E-14</v>
      </c>
      <c r="AI62" s="17">
        <f t="shared" si="28"/>
        <v>0</v>
      </c>
      <c r="AJ62" s="10"/>
      <c r="AK62" s="10"/>
      <c r="AL62" s="10">
        <f t="shared" si="29"/>
        <v>-3.294418607949896E-14</v>
      </c>
      <c r="AM62" s="10"/>
      <c r="AN62" s="10">
        <f t="shared" si="30"/>
        <v>-5.2750692702829838E-11</v>
      </c>
      <c r="AO62" s="10"/>
      <c r="AR62" s="19"/>
      <c r="AS62" s="19"/>
      <c r="AT62" s="19"/>
      <c r="AU62" s="19"/>
      <c r="AV62" s="19"/>
      <c r="AW62" s="19"/>
      <c r="AX62" s="19"/>
      <c r="AY62" s="19"/>
      <c r="AZ62" s="19"/>
      <c r="BA62" s="19"/>
    </row>
    <row r="63" spans="1:53">
      <c r="A63" s="10">
        <f t="shared" si="18"/>
        <v>2058</v>
      </c>
      <c r="B63" s="73">
        <v>0</v>
      </c>
      <c r="C63" s="10">
        <f t="shared" si="19"/>
        <v>0</v>
      </c>
      <c r="D63" s="10">
        <f t="shared" si="2"/>
        <v>8.6970430857036263E-12</v>
      </c>
      <c r="E63" s="10">
        <f t="shared" si="3"/>
        <v>618138.37631958816</v>
      </c>
      <c r="F63" s="10">
        <f t="shared" si="4"/>
        <v>0</v>
      </c>
      <c r="G63" s="10">
        <f t="shared" si="20"/>
        <v>0</v>
      </c>
      <c r="H63" s="10">
        <f t="shared" si="5"/>
        <v>0</v>
      </c>
      <c r="I63" s="10">
        <f t="shared" si="6"/>
        <v>8.6970430857036263E-12</v>
      </c>
      <c r="J63" s="10">
        <f t="shared" si="7"/>
        <v>0</v>
      </c>
      <c r="K63" s="10">
        <f t="shared" si="8"/>
        <v>8.6970430857036263E-12</v>
      </c>
      <c r="L63" s="10">
        <f t="shared" si="21"/>
        <v>2.2612312022829427E-13</v>
      </c>
      <c r="M63" s="10">
        <f t="shared" si="9"/>
        <v>4.1310954657092225E-13</v>
      </c>
      <c r="N63" s="74">
        <v>0</v>
      </c>
      <c r="O63" s="10">
        <f t="shared" si="10"/>
        <v>-7.9126039054244756E-13</v>
      </c>
      <c r="P63" s="10">
        <f t="shared" si="22"/>
        <v>0</v>
      </c>
      <c r="Q63" s="10">
        <f t="shared" si="11"/>
        <v>8.7292438448504942E-15</v>
      </c>
      <c r="R63" s="10">
        <f t="shared" si="12"/>
        <v>1.099274064818588E-13</v>
      </c>
      <c r="S63" s="10">
        <f t="shared" si="13"/>
        <v>-3.3371073416521754E-14</v>
      </c>
      <c r="T63" s="10">
        <f t="shared" si="23"/>
        <v>-5.2341413534740337E-73</v>
      </c>
      <c r="U63" s="18"/>
      <c r="V63" s="74">
        <v>0</v>
      </c>
      <c r="W63" s="10">
        <f t="shared" si="24"/>
        <v>36</v>
      </c>
      <c r="X63" s="10">
        <v>0</v>
      </c>
      <c r="Y63" s="10">
        <f t="shared" si="25"/>
        <v>0</v>
      </c>
      <c r="Z63" s="10">
        <f t="shared" si="26"/>
        <v>0</v>
      </c>
      <c r="AA63" s="10">
        <v>0</v>
      </c>
      <c r="AB63" s="10">
        <v>0</v>
      </c>
      <c r="AC63" s="10">
        <f t="shared" si="31"/>
        <v>0</v>
      </c>
      <c r="AD63" s="10">
        <f t="shared" si="31"/>
        <v>0</v>
      </c>
      <c r="AE63" s="10">
        <f t="shared" si="15"/>
        <v>-3.3371073416521754E-14</v>
      </c>
      <c r="AF63" s="10">
        <f t="shared" si="16"/>
        <v>0</v>
      </c>
      <c r="AG63" s="10">
        <f t="shared" si="17"/>
        <v>3.3371073416521754E-14</v>
      </c>
      <c r="AH63" s="10">
        <f t="shared" si="27"/>
        <v>3.3371073416521754E-14</v>
      </c>
      <c r="AI63" s="17">
        <f t="shared" si="28"/>
        <v>0</v>
      </c>
      <c r="AJ63" s="10"/>
      <c r="AK63" s="10"/>
      <c r="AL63" s="10">
        <f t="shared" si="29"/>
        <v>-3.294418607949896E-14</v>
      </c>
      <c r="AM63" s="10"/>
      <c r="AN63" s="10">
        <f t="shared" si="30"/>
        <v>-5.2750692702829838E-11</v>
      </c>
      <c r="AO63" s="10"/>
      <c r="AR63" s="19"/>
      <c r="AS63" s="19"/>
      <c r="AT63" s="19"/>
      <c r="AU63" s="19"/>
      <c r="AV63" s="19"/>
      <c r="AW63" s="19"/>
      <c r="AX63" s="19"/>
      <c r="AY63" s="19"/>
      <c r="AZ63" s="19"/>
      <c r="BA63" s="19"/>
    </row>
    <row r="64" spans="1:53">
      <c r="A64" s="10">
        <f t="shared" si="18"/>
        <v>2059</v>
      </c>
      <c r="B64" s="73">
        <v>0</v>
      </c>
      <c r="C64" s="10">
        <f t="shared" si="19"/>
        <v>0</v>
      </c>
      <c r="D64" s="10">
        <f t="shared" si="2"/>
        <v>8.6970430857036263E-12</v>
      </c>
      <c r="E64" s="10">
        <f t="shared" si="3"/>
        <v>618138.37631958816</v>
      </c>
      <c r="F64" s="10">
        <f t="shared" si="4"/>
        <v>0</v>
      </c>
      <c r="G64" s="10">
        <f t="shared" si="20"/>
        <v>0</v>
      </c>
      <c r="H64" s="10">
        <f t="shared" si="5"/>
        <v>0</v>
      </c>
      <c r="I64" s="10">
        <f t="shared" si="6"/>
        <v>8.6970430857036263E-12</v>
      </c>
      <c r="J64" s="10">
        <f t="shared" si="7"/>
        <v>0</v>
      </c>
      <c r="K64" s="10">
        <f t="shared" si="8"/>
        <v>8.6970430857036263E-12</v>
      </c>
      <c r="L64" s="10">
        <f t="shared" si="21"/>
        <v>2.2612312022829427E-13</v>
      </c>
      <c r="M64" s="10">
        <f t="shared" si="9"/>
        <v>4.1310954657092225E-13</v>
      </c>
      <c r="N64" s="74">
        <v>0</v>
      </c>
      <c r="O64" s="10">
        <f t="shared" si="10"/>
        <v>-7.9126039054244756E-13</v>
      </c>
      <c r="P64" s="10">
        <f t="shared" si="22"/>
        <v>0</v>
      </c>
      <c r="Q64" s="10">
        <f t="shared" si="11"/>
        <v>8.7292438448504942E-15</v>
      </c>
      <c r="R64" s="10">
        <f t="shared" si="12"/>
        <v>1.099274064818588E-13</v>
      </c>
      <c r="S64" s="10">
        <f t="shared" si="13"/>
        <v>-3.3371073416521754E-14</v>
      </c>
      <c r="T64" s="10">
        <f t="shared" si="23"/>
        <v>-4.9006978703737992E-73</v>
      </c>
      <c r="U64" s="18"/>
      <c r="V64" s="74">
        <v>0</v>
      </c>
      <c r="W64" s="10">
        <f t="shared" si="24"/>
        <v>37</v>
      </c>
      <c r="X64" s="10">
        <v>0</v>
      </c>
      <c r="Y64" s="10">
        <f t="shared" si="25"/>
        <v>0</v>
      </c>
      <c r="Z64" s="10">
        <f t="shared" si="26"/>
        <v>0</v>
      </c>
      <c r="AA64" s="10">
        <v>0</v>
      </c>
      <c r="AB64" s="10">
        <v>0</v>
      </c>
      <c r="AC64" s="10">
        <f t="shared" si="31"/>
        <v>0</v>
      </c>
      <c r="AD64" s="10">
        <f t="shared" si="31"/>
        <v>0</v>
      </c>
      <c r="AE64" s="10">
        <f t="shared" si="15"/>
        <v>-3.3371073416521754E-14</v>
      </c>
      <c r="AF64" s="10">
        <f t="shared" si="16"/>
        <v>0</v>
      </c>
      <c r="AG64" s="10">
        <f t="shared" si="17"/>
        <v>3.3371073416521754E-14</v>
      </c>
      <c r="AH64" s="10">
        <f t="shared" si="27"/>
        <v>3.3371073416521754E-14</v>
      </c>
      <c r="AI64" s="17">
        <f t="shared" si="28"/>
        <v>0</v>
      </c>
      <c r="AJ64" s="10"/>
      <c r="AK64" s="10"/>
      <c r="AL64" s="10">
        <f t="shared" si="29"/>
        <v>-3.294418607949896E-14</v>
      </c>
      <c r="AM64" s="10"/>
      <c r="AN64" s="10">
        <f t="shared" si="30"/>
        <v>-5.2750692702829838E-11</v>
      </c>
      <c r="AO64" s="10"/>
      <c r="AR64" s="19"/>
      <c r="AS64" s="19"/>
      <c r="AT64" s="19"/>
      <c r="AU64" s="19"/>
      <c r="AV64" s="19"/>
      <c r="AW64" s="19"/>
      <c r="AX64" s="19"/>
      <c r="AY64" s="19"/>
      <c r="AZ64" s="19"/>
      <c r="BA64" s="19"/>
    </row>
    <row r="65" spans="1:53">
      <c r="A65" s="10">
        <f t="shared" si="18"/>
        <v>2060</v>
      </c>
      <c r="B65" s="73">
        <v>0</v>
      </c>
      <c r="C65" s="10">
        <f t="shared" si="19"/>
        <v>0</v>
      </c>
      <c r="D65" s="10">
        <f t="shared" si="2"/>
        <v>8.6970430857036263E-12</v>
      </c>
      <c r="E65" s="10">
        <f t="shared" si="3"/>
        <v>618138.37631958816</v>
      </c>
      <c r="F65" s="10">
        <f t="shared" si="4"/>
        <v>0</v>
      </c>
      <c r="G65" s="10">
        <f t="shared" si="20"/>
        <v>0</v>
      </c>
      <c r="H65" s="10">
        <f t="shared" si="5"/>
        <v>0</v>
      </c>
      <c r="I65" s="10">
        <f t="shared" si="6"/>
        <v>8.6970430857036263E-12</v>
      </c>
      <c r="J65" s="10">
        <f t="shared" si="7"/>
        <v>0</v>
      </c>
      <c r="K65" s="10">
        <f t="shared" si="8"/>
        <v>8.6970430857036263E-12</v>
      </c>
      <c r="L65" s="10">
        <f t="shared" si="21"/>
        <v>2.2612312022829427E-13</v>
      </c>
      <c r="M65" s="10">
        <f t="shared" si="9"/>
        <v>4.1310954657092225E-13</v>
      </c>
      <c r="N65" s="74">
        <v>0</v>
      </c>
      <c r="O65" s="10">
        <f t="shared" si="10"/>
        <v>-7.9126039054244756E-13</v>
      </c>
      <c r="P65" s="10">
        <f t="shared" si="22"/>
        <v>0</v>
      </c>
      <c r="Q65" s="10">
        <f t="shared" si="11"/>
        <v>8.7292438448504942E-15</v>
      </c>
      <c r="R65" s="10">
        <f t="shared" si="12"/>
        <v>1.099274064818588E-13</v>
      </c>
      <c r="S65" s="10">
        <f t="shared" si="13"/>
        <v>-3.3371073416521754E-14</v>
      </c>
      <c r="T65" s="10">
        <f t="shared" si="23"/>
        <v>-4.5884965641490943E-73</v>
      </c>
      <c r="U65" s="18"/>
      <c r="V65" s="74">
        <v>0</v>
      </c>
      <c r="W65" s="10">
        <f t="shared" si="24"/>
        <v>38</v>
      </c>
      <c r="X65" s="10">
        <v>0</v>
      </c>
      <c r="Y65" s="10">
        <f t="shared" si="25"/>
        <v>0</v>
      </c>
      <c r="Z65" s="10">
        <f t="shared" si="26"/>
        <v>0</v>
      </c>
      <c r="AA65" s="10">
        <v>0</v>
      </c>
      <c r="AB65" s="10">
        <v>0</v>
      </c>
      <c r="AC65" s="10">
        <f t="shared" si="31"/>
        <v>0</v>
      </c>
      <c r="AD65" s="10">
        <f t="shared" si="31"/>
        <v>0</v>
      </c>
      <c r="AE65" s="10">
        <f t="shared" si="15"/>
        <v>-3.3371073416521754E-14</v>
      </c>
      <c r="AF65" s="10">
        <f t="shared" si="16"/>
        <v>0</v>
      </c>
      <c r="AG65" s="10">
        <f t="shared" si="17"/>
        <v>3.3371073416521754E-14</v>
      </c>
      <c r="AH65" s="10">
        <f t="shared" si="27"/>
        <v>3.3371073416521754E-14</v>
      </c>
      <c r="AI65" s="17">
        <f t="shared" si="28"/>
        <v>0</v>
      </c>
      <c r="AJ65" s="10"/>
      <c r="AK65" s="10"/>
      <c r="AL65" s="10">
        <f t="shared" si="29"/>
        <v>-3.294418607949896E-14</v>
      </c>
      <c r="AM65" s="10"/>
      <c r="AN65" s="10">
        <f t="shared" si="30"/>
        <v>-5.2750692702829838E-11</v>
      </c>
      <c r="AO65" s="10"/>
      <c r="AR65" s="19"/>
      <c r="AS65" s="19"/>
      <c r="AT65" s="19"/>
      <c r="AU65" s="19"/>
      <c r="AV65" s="19"/>
      <c r="AW65" s="19"/>
      <c r="AX65" s="19"/>
      <c r="AY65" s="19"/>
      <c r="AZ65" s="19"/>
      <c r="BA65" s="19"/>
    </row>
    <row r="66" spans="1:53">
      <c r="A66" s="10">
        <f t="shared" si="18"/>
        <v>2061</v>
      </c>
      <c r="B66" s="73">
        <v>0</v>
      </c>
      <c r="C66" s="10">
        <f t="shared" si="19"/>
        <v>0</v>
      </c>
      <c r="D66" s="10">
        <f t="shared" si="2"/>
        <v>8.6970430857036263E-12</v>
      </c>
      <c r="E66" s="10">
        <f t="shared" si="3"/>
        <v>618138.37631958816</v>
      </c>
      <c r="F66" s="10">
        <f t="shared" si="4"/>
        <v>0</v>
      </c>
      <c r="G66" s="10">
        <f t="shared" si="20"/>
        <v>0</v>
      </c>
      <c r="H66" s="10">
        <f t="shared" si="5"/>
        <v>0</v>
      </c>
      <c r="I66" s="10">
        <f t="shared" si="6"/>
        <v>8.6970430857036263E-12</v>
      </c>
      <c r="J66" s="10">
        <f t="shared" si="7"/>
        <v>0</v>
      </c>
      <c r="K66" s="10">
        <f t="shared" si="8"/>
        <v>8.6970430857036263E-12</v>
      </c>
      <c r="L66" s="10">
        <f t="shared" si="21"/>
        <v>2.2612312022829427E-13</v>
      </c>
      <c r="M66" s="10">
        <f t="shared" si="9"/>
        <v>4.1310954657092225E-13</v>
      </c>
      <c r="N66" s="74">
        <v>0</v>
      </c>
      <c r="O66" s="10">
        <f t="shared" si="10"/>
        <v>-7.9126039054244756E-13</v>
      </c>
      <c r="P66" s="10">
        <f t="shared" si="22"/>
        <v>0</v>
      </c>
      <c r="Q66" s="10">
        <f t="shared" si="11"/>
        <v>8.7292438448504942E-15</v>
      </c>
      <c r="R66" s="10">
        <f t="shared" si="12"/>
        <v>1.099274064818588E-13</v>
      </c>
      <c r="S66" s="10">
        <f t="shared" si="13"/>
        <v>-3.3371073416521754E-14</v>
      </c>
      <c r="T66" s="10">
        <f t="shared" si="23"/>
        <v>-4.2961841917429059E-73</v>
      </c>
      <c r="U66" s="18"/>
      <c r="V66" s="74">
        <v>0</v>
      </c>
      <c r="W66" s="10">
        <f t="shared" si="24"/>
        <v>39</v>
      </c>
      <c r="X66" s="10">
        <v>0</v>
      </c>
      <c r="Y66" s="10">
        <f t="shared" si="25"/>
        <v>0</v>
      </c>
      <c r="Z66" s="10">
        <f t="shared" si="26"/>
        <v>0</v>
      </c>
      <c r="AA66" s="10">
        <v>0</v>
      </c>
      <c r="AB66" s="10">
        <v>0</v>
      </c>
      <c r="AC66" s="10">
        <f t="shared" si="31"/>
        <v>0</v>
      </c>
      <c r="AD66" s="10">
        <f t="shared" si="31"/>
        <v>0</v>
      </c>
      <c r="AE66" s="10">
        <f t="shared" si="15"/>
        <v>-3.3371073416521754E-14</v>
      </c>
      <c r="AF66" s="10">
        <f t="shared" si="16"/>
        <v>0</v>
      </c>
      <c r="AG66" s="10">
        <f t="shared" si="17"/>
        <v>3.3371073416521754E-14</v>
      </c>
      <c r="AH66" s="10">
        <f t="shared" si="27"/>
        <v>3.3371073416521754E-14</v>
      </c>
      <c r="AI66" s="17">
        <f t="shared" si="28"/>
        <v>0</v>
      </c>
      <c r="AJ66" s="10"/>
      <c r="AK66" s="10"/>
      <c r="AL66" s="10">
        <f t="shared" si="29"/>
        <v>-3.294418607949896E-14</v>
      </c>
      <c r="AM66" s="10"/>
      <c r="AN66" s="10">
        <f t="shared" si="30"/>
        <v>-5.2750692702829838E-11</v>
      </c>
      <c r="AO66" s="10"/>
      <c r="AR66" s="19"/>
      <c r="AS66" s="19"/>
      <c r="AT66" s="19"/>
      <c r="AU66" s="19"/>
      <c r="AV66" s="19"/>
      <c r="AW66" s="19"/>
      <c r="AX66" s="19"/>
      <c r="AY66" s="19"/>
      <c r="AZ66" s="19"/>
      <c r="BA66" s="19"/>
    </row>
    <row r="67" spans="1:53">
      <c r="A67" s="10">
        <f t="shared" si="18"/>
        <v>2062</v>
      </c>
      <c r="B67" s="73">
        <v>0</v>
      </c>
      <c r="C67" s="10">
        <f t="shared" si="19"/>
        <v>0</v>
      </c>
      <c r="D67" s="10">
        <f t="shared" si="2"/>
        <v>8.6970430857036263E-12</v>
      </c>
      <c r="E67" s="10">
        <f t="shared" si="3"/>
        <v>618138.37631958816</v>
      </c>
      <c r="F67" s="10">
        <f t="shared" si="4"/>
        <v>0</v>
      </c>
      <c r="G67" s="10">
        <f t="shared" si="20"/>
        <v>0</v>
      </c>
      <c r="H67" s="10">
        <f t="shared" si="5"/>
        <v>0</v>
      </c>
      <c r="I67" s="10">
        <f t="shared" si="6"/>
        <v>8.6970430857036263E-12</v>
      </c>
      <c r="J67" s="10">
        <f t="shared" si="7"/>
        <v>0</v>
      </c>
      <c r="K67" s="10">
        <f t="shared" si="8"/>
        <v>8.6970430857036263E-12</v>
      </c>
      <c r="L67" s="10">
        <f t="shared" si="21"/>
        <v>2.2612312022829427E-13</v>
      </c>
      <c r="M67" s="10">
        <f t="shared" si="9"/>
        <v>4.1310954657092225E-13</v>
      </c>
      <c r="N67" s="74">
        <v>0</v>
      </c>
      <c r="O67" s="10">
        <f t="shared" si="10"/>
        <v>-7.9126039054244756E-13</v>
      </c>
      <c r="P67" s="10">
        <f t="shared" si="22"/>
        <v>0</v>
      </c>
      <c r="Q67" s="10">
        <f t="shared" si="11"/>
        <v>8.7292438448504942E-15</v>
      </c>
      <c r="R67" s="10">
        <f t="shared" si="12"/>
        <v>1.099274064818588E-13</v>
      </c>
      <c r="S67" s="10">
        <f t="shared" si="13"/>
        <v>-3.3371073416521754E-14</v>
      </c>
      <c r="T67" s="10">
        <f t="shared" si="23"/>
        <v>-4.0224937190956386E-73</v>
      </c>
      <c r="U67" s="18"/>
      <c r="V67" s="74">
        <v>0</v>
      </c>
      <c r="W67" s="10">
        <f t="shared" si="24"/>
        <v>40</v>
      </c>
      <c r="X67" s="10">
        <v>0</v>
      </c>
      <c r="Y67" s="10">
        <f t="shared" si="25"/>
        <v>0</v>
      </c>
      <c r="Z67" s="10">
        <f t="shared" si="26"/>
        <v>0</v>
      </c>
      <c r="AA67" s="10">
        <v>0</v>
      </c>
      <c r="AB67" s="10">
        <v>0</v>
      </c>
      <c r="AC67" s="10">
        <f t="shared" si="31"/>
        <v>0</v>
      </c>
      <c r="AD67" s="10">
        <f t="shared" si="31"/>
        <v>0</v>
      </c>
      <c r="AE67" s="10">
        <f t="shared" si="15"/>
        <v>-3.3371073416521754E-14</v>
      </c>
      <c r="AF67" s="10">
        <f t="shared" si="16"/>
        <v>0</v>
      </c>
      <c r="AG67" s="10">
        <f t="shared" si="17"/>
        <v>3.3371073416521754E-14</v>
      </c>
      <c r="AH67" s="10">
        <f t="shared" si="27"/>
        <v>3.3371073416521754E-14</v>
      </c>
      <c r="AI67" s="17">
        <f t="shared" si="28"/>
        <v>0</v>
      </c>
      <c r="AJ67" s="10"/>
      <c r="AK67" s="10"/>
      <c r="AL67" s="10">
        <f t="shared" si="29"/>
        <v>-3.294418607949896E-14</v>
      </c>
      <c r="AM67" s="10"/>
      <c r="AN67" s="10">
        <f t="shared" si="30"/>
        <v>-5.2750692702829838E-11</v>
      </c>
      <c r="AO67" s="10"/>
      <c r="AR67" s="19"/>
      <c r="AS67" s="19"/>
      <c r="AT67" s="19"/>
      <c r="AU67" s="19"/>
      <c r="AV67" s="19"/>
      <c r="AW67" s="19"/>
      <c r="AX67" s="19"/>
      <c r="AY67" s="19"/>
      <c r="AZ67" s="19"/>
      <c r="BA67" s="19"/>
    </row>
    <row r="68" spans="1:53">
      <c r="A68" s="10">
        <f t="shared" si="18"/>
        <v>2063</v>
      </c>
      <c r="B68" s="73">
        <v>0</v>
      </c>
      <c r="C68" s="10">
        <f t="shared" si="19"/>
        <v>0</v>
      </c>
      <c r="D68" s="10">
        <f t="shared" si="2"/>
        <v>8.6970430857036263E-12</v>
      </c>
      <c r="E68" s="10">
        <f t="shared" si="3"/>
        <v>618138.37631958816</v>
      </c>
      <c r="F68" s="10">
        <f t="shared" si="4"/>
        <v>0</v>
      </c>
      <c r="G68" s="10">
        <f t="shared" si="20"/>
        <v>0</v>
      </c>
      <c r="H68" s="10">
        <f t="shared" si="5"/>
        <v>0</v>
      </c>
      <c r="I68" s="10">
        <f t="shared" si="6"/>
        <v>8.6970430857036263E-12</v>
      </c>
      <c r="J68" s="10">
        <f t="shared" si="7"/>
        <v>0</v>
      </c>
      <c r="K68" s="10">
        <f t="shared" si="8"/>
        <v>8.6970430857036263E-12</v>
      </c>
      <c r="L68" s="10">
        <f t="shared" si="21"/>
        <v>2.2612312022829427E-13</v>
      </c>
      <c r="M68" s="10">
        <f t="shared" si="9"/>
        <v>4.1310954657092225E-13</v>
      </c>
      <c r="N68" s="74">
        <v>0</v>
      </c>
      <c r="O68" s="10">
        <f t="shared" si="10"/>
        <v>-7.9126039054244756E-13</v>
      </c>
      <c r="P68" s="10">
        <f t="shared" si="22"/>
        <v>0</v>
      </c>
      <c r="Q68" s="10">
        <f t="shared" si="11"/>
        <v>8.7292438448504942E-15</v>
      </c>
      <c r="R68" s="10">
        <f t="shared" si="12"/>
        <v>1.099274064818588E-13</v>
      </c>
      <c r="S68" s="10">
        <f t="shared" si="13"/>
        <v>-3.3371073416521754E-14</v>
      </c>
      <c r="T68" s="10">
        <f t="shared" si="23"/>
        <v>-3.7662388291596176E-73</v>
      </c>
      <c r="U68" s="18"/>
      <c r="V68" s="74">
        <v>0</v>
      </c>
      <c r="W68" s="10">
        <f t="shared" si="24"/>
        <v>41</v>
      </c>
      <c r="X68" s="10">
        <v>0</v>
      </c>
      <c r="Y68" s="10">
        <f t="shared" si="25"/>
        <v>0</v>
      </c>
      <c r="Z68" s="10">
        <f t="shared" si="26"/>
        <v>0</v>
      </c>
      <c r="AA68" s="10">
        <v>0</v>
      </c>
      <c r="AB68" s="10">
        <v>0</v>
      </c>
      <c r="AC68" s="10">
        <f t="shared" si="31"/>
        <v>0</v>
      </c>
      <c r="AD68" s="10">
        <f t="shared" si="31"/>
        <v>0</v>
      </c>
      <c r="AE68" s="10">
        <f t="shared" si="15"/>
        <v>-3.3371073416521754E-14</v>
      </c>
      <c r="AF68" s="10">
        <f t="shared" si="16"/>
        <v>0</v>
      </c>
      <c r="AG68" s="10">
        <f t="shared" si="17"/>
        <v>3.3371073416521754E-14</v>
      </c>
      <c r="AH68" s="10">
        <f t="shared" si="27"/>
        <v>3.3371073416521754E-14</v>
      </c>
      <c r="AI68" s="17">
        <f t="shared" si="28"/>
        <v>0</v>
      </c>
      <c r="AJ68" s="10"/>
      <c r="AK68" s="10"/>
      <c r="AL68" s="10">
        <f t="shared" si="29"/>
        <v>-3.294418607949896E-14</v>
      </c>
      <c r="AM68" s="10"/>
      <c r="AN68" s="10">
        <f t="shared" si="30"/>
        <v>-5.2750692702829838E-11</v>
      </c>
      <c r="AO68" s="10"/>
      <c r="AR68" s="19"/>
      <c r="AS68" s="19"/>
      <c r="AT68" s="19"/>
      <c r="AU68" s="19"/>
      <c r="AV68" s="19"/>
      <c r="AW68" s="19"/>
      <c r="AX68" s="19"/>
      <c r="AY68" s="19"/>
      <c r="AZ68" s="19"/>
      <c r="BA68" s="19"/>
    </row>
    <row r="69" spans="1:53">
      <c r="A69" s="10">
        <f t="shared" si="18"/>
        <v>2064</v>
      </c>
      <c r="B69" s="73">
        <v>0</v>
      </c>
      <c r="C69" s="10">
        <f t="shared" si="19"/>
        <v>0</v>
      </c>
      <c r="D69" s="10">
        <f t="shared" si="2"/>
        <v>8.6970430857036263E-12</v>
      </c>
      <c r="E69" s="10">
        <f t="shared" si="3"/>
        <v>618138.37631958816</v>
      </c>
      <c r="F69" s="10">
        <f t="shared" si="4"/>
        <v>0</v>
      </c>
      <c r="G69" s="10">
        <f t="shared" si="20"/>
        <v>0</v>
      </c>
      <c r="H69" s="10">
        <f t="shared" si="5"/>
        <v>0</v>
      </c>
      <c r="I69" s="10">
        <f t="shared" si="6"/>
        <v>8.6970430857036263E-12</v>
      </c>
      <c r="J69" s="10">
        <f t="shared" si="7"/>
        <v>0</v>
      </c>
      <c r="K69" s="10">
        <f t="shared" si="8"/>
        <v>8.6970430857036263E-12</v>
      </c>
      <c r="L69" s="10">
        <f t="shared" si="21"/>
        <v>2.2612312022829427E-13</v>
      </c>
      <c r="M69" s="10">
        <f t="shared" si="9"/>
        <v>4.1310954657092225E-13</v>
      </c>
      <c r="N69" s="74">
        <v>0</v>
      </c>
      <c r="O69" s="10">
        <f t="shared" si="10"/>
        <v>-7.9126039054244756E-13</v>
      </c>
      <c r="P69" s="10">
        <f t="shared" si="22"/>
        <v>0</v>
      </c>
      <c r="Q69" s="10">
        <f t="shared" si="11"/>
        <v>8.7292438448504942E-15</v>
      </c>
      <c r="R69" s="10">
        <f t="shared" si="12"/>
        <v>1.099274064818588E-13</v>
      </c>
      <c r="S69" s="10">
        <f t="shared" si="13"/>
        <v>-3.3371073416521754E-14</v>
      </c>
      <c r="T69" s="10">
        <f t="shared" si="23"/>
        <v>-3.5263087797831697E-73</v>
      </c>
      <c r="U69" s="18"/>
      <c r="V69" s="74">
        <v>0</v>
      </c>
      <c r="W69" s="10">
        <f t="shared" si="24"/>
        <v>42</v>
      </c>
      <c r="X69" s="10">
        <v>0</v>
      </c>
      <c r="Y69" s="10">
        <f t="shared" si="25"/>
        <v>0</v>
      </c>
      <c r="Z69" s="10">
        <f t="shared" si="26"/>
        <v>0</v>
      </c>
      <c r="AA69" s="10">
        <v>0</v>
      </c>
      <c r="AB69" s="10">
        <v>0</v>
      </c>
      <c r="AC69" s="10">
        <f t="shared" si="31"/>
        <v>0</v>
      </c>
      <c r="AD69" s="10">
        <f t="shared" si="31"/>
        <v>0</v>
      </c>
      <c r="AE69" s="10">
        <f t="shared" si="15"/>
        <v>-3.3371073416521754E-14</v>
      </c>
      <c r="AF69" s="10">
        <f t="shared" si="16"/>
        <v>0</v>
      </c>
      <c r="AG69" s="10">
        <f t="shared" si="17"/>
        <v>3.3371073416521754E-14</v>
      </c>
      <c r="AH69" s="10">
        <f t="shared" si="27"/>
        <v>3.3371073416521754E-14</v>
      </c>
      <c r="AI69" s="17">
        <f t="shared" si="28"/>
        <v>0</v>
      </c>
      <c r="AJ69" s="10"/>
      <c r="AK69" s="10"/>
      <c r="AL69" s="10">
        <f t="shared" si="29"/>
        <v>-3.294418607949896E-14</v>
      </c>
      <c r="AM69" s="10"/>
      <c r="AN69" s="10">
        <f t="shared" si="30"/>
        <v>-5.2750692702829838E-11</v>
      </c>
      <c r="AO69" s="10"/>
      <c r="AR69" s="19"/>
      <c r="AS69" s="19"/>
      <c r="AT69" s="19"/>
      <c r="AU69" s="19"/>
      <c r="AV69" s="19"/>
      <c r="AW69" s="19"/>
      <c r="AX69" s="19"/>
      <c r="AY69" s="19"/>
      <c r="AZ69" s="19"/>
      <c r="BA69" s="19"/>
    </row>
    <row r="70" spans="1:53">
      <c r="A70" s="10">
        <f t="shared" si="18"/>
        <v>2065</v>
      </c>
      <c r="B70" s="73">
        <v>0</v>
      </c>
      <c r="C70" s="10">
        <f t="shared" si="19"/>
        <v>0</v>
      </c>
      <c r="D70" s="10">
        <f t="shared" si="2"/>
        <v>8.6970430857036263E-12</v>
      </c>
      <c r="E70" s="10">
        <f t="shared" si="3"/>
        <v>618138.37631958816</v>
      </c>
      <c r="F70" s="10">
        <f t="shared" si="4"/>
        <v>0</v>
      </c>
      <c r="G70" s="10">
        <f t="shared" si="20"/>
        <v>0</v>
      </c>
      <c r="H70" s="10">
        <f t="shared" si="5"/>
        <v>0</v>
      </c>
      <c r="I70" s="10">
        <f t="shared" si="6"/>
        <v>8.6970430857036263E-12</v>
      </c>
      <c r="J70" s="10">
        <f t="shared" si="7"/>
        <v>0</v>
      </c>
      <c r="K70" s="10">
        <f t="shared" si="8"/>
        <v>8.6970430857036263E-12</v>
      </c>
      <c r="L70" s="10">
        <f t="shared" si="21"/>
        <v>2.2612312022829427E-13</v>
      </c>
      <c r="M70" s="10">
        <f t="shared" si="9"/>
        <v>4.1310954657092225E-13</v>
      </c>
      <c r="N70" s="74">
        <v>0</v>
      </c>
      <c r="O70" s="10">
        <f t="shared" si="10"/>
        <v>-7.9126039054244756E-13</v>
      </c>
      <c r="P70" s="10">
        <f t="shared" si="22"/>
        <v>0</v>
      </c>
      <c r="Q70" s="10">
        <f t="shared" si="11"/>
        <v>8.7292438448504942E-15</v>
      </c>
      <c r="R70" s="10">
        <f t="shared" si="12"/>
        <v>1.099274064818588E-13</v>
      </c>
      <c r="S70" s="10">
        <f t="shared" si="13"/>
        <v>-3.3371073416521754E-14</v>
      </c>
      <c r="T70" s="10">
        <f t="shared" si="23"/>
        <v>-3.3016635891756577E-73</v>
      </c>
      <c r="U70" s="18"/>
      <c r="V70" s="74">
        <v>0</v>
      </c>
      <c r="W70" s="10">
        <f t="shared" si="24"/>
        <v>43</v>
      </c>
      <c r="X70" s="10">
        <v>0</v>
      </c>
      <c r="Y70" s="10">
        <f t="shared" si="25"/>
        <v>0</v>
      </c>
      <c r="Z70" s="10">
        <f t="shared" si="26"/>
        <v>0</v>
      </c>
      <c r="AA70" s="10">
        <v>0</v>
      </c>
      <c r="AB70" s="10">
        <v>0</v>
      </c>
      <c r="AC70" s="10">
        <f t="shared" si="31"/>
        <v>0</v>
      </c>
      <c r="AD70" s="10">
        <f t="shared" si="31"/>
        <v>0</v>
      </c>
      <c r="AE70" s="10">
        <f t="shared" si="15"/>
        <v>-3.3371073416521754E-14</v>
      </c>
      <c r="AF70" s="10">
        <f t="shared" si="16"/>
        <v>0</v>
      </c>
      <c r="AG70" s="10">
        <f t="shared" si="17"/>
        <v>3.3371073416521754E-14</v>
      </c>
      <c r="AH70" s="10">
        <f t="shared" si="27"/>
        <v>3.3371073416521754E-14</v>
      </c>
      <c r="AI70" s="17">
        <f t="shared" si="28"/>
        <v>0</v>
      </c>
      <c r="AJ70" s="10"/>
      <c r="AK70" s="10"/>
      <c r="AL70" s="10">
        <f t="shared" si="29"/>
        <v>-3.294418607949896E-14</v>
      </c>
      <c r="AM70" s="10"/>
      <c r="AN70" s="10">
        <f t="shared" si="30"/>
        <v>-5.2750692702829838E-11</v>
      </c>
      <c r="AO70" s="10"/>
      <c r="AR70" s="19"/>
      <c r="AS70" s="19"/>
      <c r="AT70" s="19"/>
      <c r="AU70" s="19"/>
      <c r="AV70" s="19"/>
      <c r="AW70" s="19"/>
      <c r="AX70" s="19"/>
      <c r="AY70" s="19"/>
      <c r="AZ70" s="19"/>
      <c r="BA70" s="19"/>
    </row>
    <row r="71" spans="1:53">
      <c r="A71" s="10">
        <f t="shared" si="18"/>
        <v>2066</v>
      </c>
      <c r="B71" s="73">
        <v>0</v>
      </c>
      <c r="C71" s="10">
        <f t="shared" si="19"/>
        <v>0</v>
      </c>
      <c r="D71" s="10">
        <f t="shared" si="2"/>
        <v>8.6970430857036263E-12</v>
      </c>
      <c r="E71" s="10">
        <f t="shared" si="3"/>
        <v>618138.37631958816</v>
      </c>
      <c r="F71" s="10">
        <f t="shared" si="4"/>
        <v>0</v>
      </c>
      <c r="G71" s="10">
        <f t="shared" si="20"/>
        <v>0</v>
      </c>
      <c r="H71" s="10">
        <f t="shared" si="5"/>
        <v>0</v>
      </c>
      <c r="I71" s="10">
        <f t="shared" si="6"/>
        <v>8.6970430857036263E-12</v>
      </c>
      <c r="J71" s="10">
        <f t="shared" si="7"/>
        <v>0</v>
      </c>
      <c r="K71" s="10">
        <f t="shared" si="8"/>
        <v>8.6970430857036263E-12</v>
      </c>
      <c r="L71" s="10">
        <f t="shared" si="21"/>
        <v>2.2612312022829427E-13</v>
      </c>
      <c r="M71" s="10">
        <f t="shared" si="9"/>
        <v>4.1310954657092225E-13</v>
      </c>
      <c r="N71" s="74">
        <v>0</v>
      </c>
      <c r="O71" s="10">
        <f t="shared" si="10"/>
        <v>-7.9126039054244756E-13</v>
      </c>
      <c r="P71" s="10">
        <f t="shared" si="22"/>
        <v>0</v>
      </c>
      <c r="Q71" s="10">
        <f t="shared" si="11"/>
        <v>8.7292438448504942E-15</v>
      </c>
      <c r="R71" s="10">
        <f t="shared" si="12"/>
        <v>1.099274064818588E-13</v>
      </c>
      <c r="S71" s="10">
        <f t="shared" si="13"/>
        <v>-3.3371073416521754E-14</v>
      </c>
      <c r="T71" s="10">
        <f t="shared" si="23"/>
        <v>-3.0913295280847694E-73</v>
      </c>
      <c r="U71" s="18"/>
      <c r="V71" s="74">
        <v>0</v>
      </c>
      <c r="W71" s="10">
        <f t="shared" si="24"/>
        <v>44</v>
      </c>
      <c r="X71" s="10">
        <v>0</v>
      </c>
      <c r="Y71" s="10">
        <f t="shared" si="25"/>
        <v>0</v>
      </c>
      <c r="Z71" s="10">
        <f t="shared" si="26"/>
        <v>0</v>
      </c>
      <c r="AA71" s="10">
        <v>0</v>
      </c>
      <c r="AB71" s="10">
        <v>0</v>
      </c>
      <c r="AC71" s="10">
        <f t="shared" si="31"/>
        <v>0</v>
      </c>
      <c r="AD71" s="10">
        <f t="shared" si="31"/>
        <v>0</v>
      </c>
      <c r="AE71" s="10">
        <f t="shared" si="15"/>
        <v>-3.3371073416521754E-14</v>
      </c>
      <c r="AF71" s="10">
        <f t="shared" si="16"/>
        <v>0</v>
      </c>
      <c r="AG71" s="10">
        <f t="shared" si="17"/>
        <v>3.3371073416521754E-14</v>
      </c>
      <c r="AH71" s="10">
        <f t="shared" si="27"/>
        <v>3.3371073416521754E-14</v>
      </c>
      <c r="AI71" s="17">
        <f t="shared" si="28"/>
        <v>0</v>
      </c>
      <c r="AJ71" s="10"/>
      <c r="AK71" s="10"/>
      <c r="AL71" s="10">
        <f t="shared" si="29"/>
        <v>-3.294418607949896E-14</v>
      </c>
      <c r="AM71" s="10"/>
      <c r="AN71" s="10">
        <f t="shared" si="30"/>
        <v>-5.2750692702829838E-11</v>
      </c>
      <c r="AO71" s="10"/>
      <c r="AR71" s="19"/>
      <c r="AS71" s="19"/>
      <c r="AT71" s="19"/>
      <c r="AU71" s="19"/>
      <c r="AV71" s="19"/>
      <c r="AW71" s="19"/>
      <c r="AX71" s="19"/>
      <c r="AY71" s="19"/>
      <c r="AZ71" s="19"/>
      <c r="BA71" s="19"/>
    </row>
    <row r="72" spans="1:53">
      <c r="A72" s="10">
        <f t="shared" si="18"/>
        <v>2067</v>
      </c>
      <c r="B72" s="73">
        <v>0</v>
      </c>
      <c r="C72" s="10">
        <f t="shared" si="19"/>
        <v>0</v>
      </c>
      <c r="D72" s="10">
        <f t="shared" si="2"/>
        <v>8.6970430857036263E-12</v>
      </c>
      <c r="E72" s="10">
        <f t="shared" si="3"/>
        <v>618138.37631958816</v>
      </c>
      <c r="F72" s="10">
        <f t="shared" si="4"/>
        <v>0</v>
      </c>
      <c r="G72" s="10">
        <f t="shared" si="20"/>
        <v>0</v>
      </c>
      <c r="H72" s="10">
        <f t="shared" si="5"/>
        <v>0</v>
      </c>
      <c r="I72" s="10">
        <f t="shared" si="6"/>
        <v>8.6970430857036263E-12</v>
      </c>
      <c r="J72" s="10">
        <f t="shared" si="7"/>
        <v>0</v>
      </c>
      <c r="K72" s="10">
        <f t="shared" si="8"/>
        <v>8.6970430857036263E-12</v>
      </c>
      <c r="L72" s="10">
        <f t="shared" si="21"/>
        <v>2.2612312022829427E-13</v>
      </c>
      <c r="M72" s="10">
        <f t="shared" si="9"/>
        <v>4.1310954657092225E-13</v>
      </c>
      <c r="N72" s="74">
        <v>0</v>
      </c>
      <c r="O72" s="10">
        <f t="shared" si="10"/>
        <v>-7.9126039054244756E-13</v>
      </c>
      <c r="P72" s="10">
        <f t="shared" si="22"/>
        <v>0</v>
      </c>
      <c r="Q72" s="10">
        <f t="shared" si="11"/>
        <v>8.7292438448504942E-15</v>
      </c>
      <c r="R72" s="10">
        <f t="shared" si="12"/>
        <v>1.099274064818588E-13</v>
      </c>
      <c r="S72" s="10">
        <f t="shared" si="13"/>
        <v>-3.3371073416521754E-14</v>
      </c>
      <c r="T72" s="10">
        <f t="shared" si="23"/>
        <v>-2.8943948991468197E-73</v>
      </c>
      <c r="U72" s="18"/>
      <c r="V72" s="74">
        <v>0</v>
      </c>
      <c r="W72" s="10">
        <f t="shared" si="24"/>
        <v>45</v>
      </c>
      <c r="X72" s="10">
        <v>0</v>
      </c>
      <c r="Y72" s="10">
        <f t="shared" si="25"/>
        <v>0</v>
      </c>
      <c r="Z72" s="10">
        <f t="shared" si="26"/>
        <v>0</v>
      </c>
      <c r="AA72" s="10">
        <v>0</v>
      </c>
      <c r="AB72" s="10">
        <v>0</v>
      </c>
      <c r="AC72" s="10">
        <f t="shared" si="31"/>
        <v>0</v>
      </c>
      <c r="AD72" s="10">
        <f t="shared" si="31"/>
        <v>0</v>
      </c>
      <c r="AE72" s="10">
        <f t="shared" si="15"/>
        <v>-3.3371073416521754E-14</v>
      </c>
      <c r="AF72" s="10">
        <f t="shared" si="16"/>
        <v>0</v>
      </c>
      <c r="AG72" s="10">
        <f t="shared" si="17"/>
        <v>3.3371073416521754E-14</v>
      </c>
      <c r="AH72" s="10">
        <f t="shared" si="27"/>
        <v>3.3371073416521754E-14</v>
      </c>
      <c r="AI72" s="17">
        <f t="shared" si="28"/>
        <v>0</v>
      </c>
      <c r="AJ72" s="10"/>
      <c r="AK72" s="10"/>
      <c r="AL72" s="10">
        <f t="shared" si="29"/>
        <v>-3.294418607949896E-14</v>
      </c>
      <c r="AM72" s="10"/>
      <c r="AN72" s="10">
        <f t="shared" si="30"/>
        <v>-5.2750692702829838E-11</v>
      </c>
      <c r="AO72" s="10"/>
      <c r="AR72" s="19"/>
      <c r="AS72" s="19"/>
      <c r="AT72" s="19"/>
      <c r="AU72" s="19"/>
      <c r="AV72" s="19"/>
      <c r="AW72" s="19"/>
      <c r="AX72" s="19"/>
      <c r="AY72" s="19"/>
      <c r="AZ72" s="19"/>
      <c r="BA72" s="19"/>
    </row>
    <row r="73" spans="1:53">
      <c r="A73" s="10">
        <f t="shared" si="18"/>
        <v>2068</v>
      </c>
      <c r="B73" s="73">
        <v>0</v>
      </c>
      <c r="C73" s="10">
        <f t="shared" si="19"/>
        <v>0</v>
      </c>
      <c r="D73" s="10">
        <f t="shared" si="2"/>
        <v>8.6970430857036263E-12</v>
      </c>
      <c r="E73" s="10">
        <f t="shared" si="3"/>
        <v>618138.37631958816</v>
      </c>
      <c r="F73" s="10">
        <f t="shared" si="4"/>
        <v>0</v>
      </c>
      <c r="G73" s="10">
        <f t="shared" si="20"/>
        <v>0</v>
      </c>
      <c r="H73" s="10">
        <f t="shared" si="5"/>
        <v>0</v>
      </c>
      <c r="I73" s="10">
        <f t="shared" si="6"/>
        <v>8.6970430857036263E-12</v>
      </c>
      <c r="J73" s="10">
        <f t="shared" si="7"/>
        <v>0</v>
      </c>
      <c r="K73" s="10">
        <f t="shared" si="8"/>
        <v>8.6970430857036263E-12</v>
      </c>
      <c r="L73" s="10">
        <f t="shared" si="21"/>
        <v>2.2612312022829427E-13</v>
      </c>
      <c r="M73" s="10">
        <f t="shared" si="9"/>
        <v>4.1310954657092225E-13</v>
      </c>
      <c r="N73" s="74">
        <v>0</v>
      </c>
      <c r="O73" s="10">
        <f t="shared" si="10"/>
        <v>-7.9126039054244756E-13</v>
      </c>
      <c r="P73" s="10">
        <f t="shared" si="22"/>
        <v>0</v>
      </c>
      <c r="Q73" s="10">
        <f t="shared" si="11"/>
        <v>8.7292438448504942E-15</v>
      </c>
      <c r="R73" s="10">
        <f t="shared" si="12"/>
        <v>1.099274064818588E-13</v>
      </c>
      <c r="S73" s="10">
        <f t="shared" si="13"/>
        <v>-3.3371073416521754E-14</v>
      </c>
      <c r="T73" s="10">
        <f t="shared" si="23"/>
        <v>-2.7100060851155564E-73</v>
      </c>
      <c r="U73" s="18"/>
      <c r="V73" s="74">
        <v>0</v>
      </c>
      <c r="W73" s="10">
        <f t="shared" si="24"/>
        <v>46</v>
      </c>
      <c r="X73" s="10">
        <v>0</v>
      </c>
      <c r="Y73" s="10">
        <f t="shared" si="25"/>
        <v>0</v>
      </c>
      <c r="Z73" s="10">
        <f t="shared" si="26"/>
        <v>0</v>
      </c>
      <c r="AA73" s="10">
        <v>0</v>
      </c>
      <c r="AB73" s="10">
        <v>0</v>
      </c>
      <c r="AC73" s="10">
        <f t="shared" si="31"/>
        <v>0</v>
      </c>
      <c r="AD73" s="10">
        <f t="shared" si="31"/>
        <v>0</v>
      </c>
      <c r="AE73" s="10">
        <f t="shared" si="15"/>
        <v>-3.3371073416521754E-14</v>
      </c>
      <c r="AF73" s="10">
        <f t="shared" si="16"/>
        <v>0</v>
      </c>
      <c r="AG73" s="10">
        <f t="shared" si="17"/>
        <v>3.3371073416521754E-14</v>
      </c>
      <c r="AH73" s="10">
        <f t="shared" si="27"/>
        <v>3.3371073416521754E-14</v>
      </c>
      <c r="AI73" s="17">
        <f t="shared" si="28"/>
        <v>0</v>
      </c>
      <c r="AJ73" s="10"/>
      <c r="AK73" s="10"/>
      <c r="AL73" s="10">
        <f t="shared" si="29"/>
        <v>-3.294418607949896E-14</v>
      </c>
      <c r="AM73" s="10"/>
      <c r="AN73" s="10">
        <f t="shared" si="30"/>
        <v>-5.2750692702829838E-11</v>
      </c>
      <c r="AO73" s="10"/>
      <c r="AR73" s="19"/>
      <c r="AS73" s="19"/>
      <c r="AT73" s="19"/>
      <c r="AU73" s="19"/>
      <c r="AV73" s="19"/>
      <c r="AW73" s="19"/>
      <c r="AX73" s="19"/>
      <c r="AY73" s="19"/>
      <c r="AZ73" s="19"/>
      <c r="BA73" s="19"/>
    </row>
    <row r="74" spans="1:53">
      <c r="A74" s="10">
        <f t="shared" si="18"/>
        <v>2069</v>
      </c>
      <c r="B74" s="73">
        <v>0</v>
      </c>
      <c r="C74" s="10">
        <f t="shared" si="19"/>
        <v>0</v>
      </c>
      <c r="D74" s="10">
        <f t="shared" si="2"/>
        <v>8.6970430857036263E-12</v>
      </c>
      <c r="E74" s="10">
        <f t="shared" si="3"/>
        <v>618138.37631958816</v>
      </c>
      <c r="F74" s="10">
        <f t="shared" si="4"/>
        <v>0</v>
      </c>
      <c r="G74" s="10">
        <f t="shared" si="20"/>
        <v>0</v>
      </c>
      <c r="H74" s="10">
        <f t="shared" si="5"/>
        <v>0</v>
      </c>
      <c r="I74" s="10">
        <f t="shared" si="6"/>
        <v>8.6970430857036263E-12</v>
      </c>
      <c r="J74" s="10">
        <f t="shared" si="7"/>
        <v>0</v>
      </c>
      <c r="K74" s="10">
        <f t="shared" si="8"/>
        <v>8.6970430857036263E-12</v>
      </c>
      <c r="L74" s="10">
        <f t="shared" si="21"/>
        <v>2.2612312022829427E-13</v>
      </c>
      <c r="M74" s="10">
        <f t="shared" si="9"/>
        <v>4.1310954657092225E-13</v>
      </c>
      <c r="N74" s="74">
        <v>0</v>
      </c>
      <c r="O74" s="10">
        <f t="shared" si="10"/>
        <v>-7.9126039054244756E-13</v>
      </c>
      <c r="P74" s="10">
        <f t="shared" si="22"/>
        <v>0</v>
      </c>
      <c r="Q74" s="10">
        <f t="shared" si="11"/>
        <v>8.7292438448504942E-15</v>
      </c>
      <c r="R74" s="10">
        <f t="shared" si="12"/>
        <v>1.099274064818588E-13</v>
      </c>
      <c r="S74" s="10">
        <f t="shared" si="13"/>
        <v>-3.3371073416521754E-14</v>
      </c>
      <c r="T74" s="10">
        <f t="shared" si="23"/>
        <v>-2.5373638488404517E-73</v>
      </c>
      <c r="U74" s="18"/>
      <c r="V74" s="74">
        <v>0</v>
      </c>
      <c r="W74" s="10">
        <f t="shared" si="24"/>
        <v>47</v>
      </c>
      <c r="X74" s="10">
        <v>0</v>
      </c>
      <c r="Y74" s="10">
        <f t="shared" si="25"/>
        <v>0</v>
      </c>
      <c r="Z74" s="10">
        <f t="shared" si="26"/>
        <v>0</v>
      </c>
      <c r="AA74" s="10">
        <v>0</v>
      </c>
      <c r="AB74" s="10">
        <v>0</v>
      </c>
      <c r="AC74" s="10">
        <f t="shared" si="31"/>
        <v>0</v>
      </c>
      <c r="AD74" s="10">
        <f t="shared" si="31"/>
        <v>0</v>
      </c>
      <c r="AE74" s="10">
        <f t="shared" si="15"/>
        <v>-3.3371073416521754E-14</v>
      </c>
      <c r="AF74" s="10">
        <f t="shared" si="16"/>
        <v>0</v>
      </c>
      <c r="AG74" s="10">
        <f t="shared" si="17"/>
        <v>3.3371073416521754E-14</v>
      </c>
      <c r="AH74" s="10">
        <f t="shared" si="27"/>
        <v>3.3371073416521754E-14</v>
      </c>
      <c r="AI74" s="17">
        <f t="shared" si="28"/>
        <v>0</v>
      </c>
      <c r="AJ74" s="10"/>
      <c r="AK74" s="10"/>
      <c r="AL74" s="10">
        <f t="shared" si="29"/>
        <v>-3.294418607949896E-14</v>
      </c>
      <c r="AM74" s="10"/>
      <c r="AN74" s="10">
        <f t="shared" si="30"/>
        <v>-5.2750692702829838E-11</v>
      </c>
      <c r="AO74" s="10"/>
      <c r="AR74" s="19"/>
      <c r="AS74" s="19"/>
      <c r="AT74" s="19"/>
      <c r="AU74" s="19"/>
      <c r="AV74" s="19"/>
      <c r="AW74" s="19"/>
      <c r="AX74" s="19"/>
      <c r="AY74" s="19"/>
      <c r="AZ74" s="19"/>
      <c r="BA74" s="19"/>
    </row>
    <row r="75" spans="1:53">
      <c r="A75" s="10">
        <f t="shared" si="18"/>
        <v>2070</v>
      </c>
      <c r="B75" s="73">
        <v>0</v>
      </c>
      <c r="C75" s="10">
        <f t="shared" si="19"/>
        <v>0</v>
      </c>
      <c r="D75" s="10">
        <f t="shared" si="2"/>
        <v>8.6970430857036263E-12</v>
      </c>
      <c r="E75" s="10">
        <f t="shared" si="3"/>
        <v>618138.37631958816</v>
      </c>
      <c r="F75" s="10">
        <f t="shared" si="4"/>
        <v>0</v>
      </c>
      <c r="G75" s="10">
        <f t="shared" si="20"/>
        <v>0</v>
      </c>
      <c r="H75" s="10">
        <f t="shared" si="5"/>
        <v>0</v>
      </c>
      <c r="I75" s="10">
        <f t="shared" si="6"/>
        <v>8.6970430857036263E-12</v>
      </c>
      <c r="J75" s="10">
        <f t="shared" si="7"/>
        <v>0</v>
      </c>
      <c r="K75" s="10">
        <f t="shared" si="8"/>
        <v>8.6970430857036263E-12</v>
      </c>
      <c r="L75" s="10">
        <f t="shared" si="21"/>
        <v>2.2612312022829427E-13</v>
      </c>
      <c r="M75" s="10">
        <f t="shared" si="9"/>
        <v>4.1310954657092225E-13</v>
      </c>
      <c r="N75" s="74">
        <v>0</v>
      </c>
      <c r="O75" s="10">
        <f t="shared" si="10"/>
        <v>-7.9126039054244756E-13</v>
      </c>
      <c r="P75" s="10">
        <f t="shared" si="22"/>
        <v>0</v>
      </c>
      <c r="Q75" s="10">
        <f t="shared" si="11"/>
        <v>8.7292438448504942E-15</v>
      </c>
      <c r="R75" s="10">
        <f t="shared" si="12"/>
        <v>1.099274064818588E-13</v>
      </c>
      <c r="S75" s="10">
        <f t="shared" si="13"/>
        <v>-3.3371073416521754E-14</v>
      </c>
      <c r="T75" s="10">
        <f t="shared" si="23"/>
        <v>-2.3757198689566414E-73</v>
      </c>
      <c r="U75" s="18"/>
      <c r="V75" s="74">
        <v>0</v>
      </c>
      <c r="W75" s="10">
        <f t="shared" si="24"/>
        <v>48</v>
      </c>
      <c r="X75" s="10">
        <v>0</v>
      </c>
      <c r="Y75" s="10">
        <f t="shared" si="25"/>
        <v>0</v>
      </c>
      <c r="Z75" s="10">
        <f t="shared" si="26"/>
        <v>0</v>
      </c>
      <c r="AA75" s="10">
        <v>0</v>
      </c>
      <c r="AB75" s="10">
        <v>0</v>
      </c>
      <c r="AC75" s="10">
        <f t="shared" si="31"/>
        <v>0</v>
      </c>
      <c r="AD75" s="10">
        <f t="shared" si="31"/>
        <v>0</v>
      </c>
      <c r="AE75" s="10">
        <f t="shared" si="15"/>
        <v>-3.3371073416521754E-14</v>
      </c>
      <c r="AF75" s="10">
        <f t="shared" si="16"/>
        <v>0</v>
      </c>
      <c r="AG75" s="10">
        <f t="shared" si="17"/>
        <v>3.3371073416521754E-14</v>
      </c>
      <c r="AH75" s="10">
        <f t="shared" si="27"/>
        <v>3.3371073416521754E-14</v>
      </c>
      <c r="AI75" s="17">
        <f t="shared" si="28"/>
        <v>0</v>
      </c>
      <c r="AJ75" s="10"/>
      <c r="AK75" s="10"/>
      <c r="AL75" s="10">
        <f t="shared" si="29"/>
        <v>-3.294418607949896E-14</v>
      </c>
      <c r="AM75" s="10"/>
      <c r="AN75" s="10">
        <f t="shared" si="30"/>
        <v>-5.2750692702829838E-11</v>
      </c>
      <c r="AO75" s="10"/>
      <c r="AR75" s="19"/>
      <c r="AS75" s="19"/>
      <c r="AT75" s="19"/>
      <c r="AU75" s="19"/>
      <c r="AV75" s="19"/>
      <c r="AW75" s="19"/>
      <c r="AX75" s="19"/>
      <c r="AY75" s="19"/>
      <c r="AZ75" s="19"/>
      <c r="BA75" s="19"/>
    </row>
    <row r="76" spans="1:53">
      <c r="A76" s="10">
        <f t="shared" si="18"/>
        <v>2071</v>
      </c>
      <c r="B76" s="73">
        <v>0</v>
      </c>
      <c r="C76" s="10">
        <f t="shared" si="19"/>
        <v>0</v>
      </c>
      <c r="D76" s="10">
        <f t="shared" si="2"/>
        <v>8.6970430857036263E-12</v>
      </c>
      <c r="E76" s="10">
        <f t="shared" si="3"/>
        <v>618138.37631958816</v>
      </c>
      <c r="F76" s="10">
        <f t="shared" si="4"/>
        <v>0</v>
      </c>
      <c r="G76" s="10">
        <f t="shared" si="20"/>
        <v>0</v>
      </c>
      <c r="H76" s="10">
        <f t="shared" si="5"/>
        <v>0</v>
      </c>
      <c r="I76" s="10">
        <f t="shared" si="6"/>
        <v>8.6970430857036263E-12</v>
      </c>
      <c r="J76" s="10">
        <f t="shared" si="7"/>
        <v>0</v>
      </c>
      <c r="K76" s="10">
        <f t="shared" si="8"/>
        <v>8.6970430857036263E-12</v>
      </c>
      <c r="L76" s="10">
        <f t="shared" si="21"/>
        <v>2.2612312022829427E-13</v>
      </c>
      <c r="M76" s="10">
        <f t="shared" si="9"/>
        <v>4.1310954657092225E-13</v>
      </c>
      <c r="N76" s="74">
        <v>0</v>
      </c>
      <c r="O76" s="10">
        <f t="shared" si="10"/>
        <v>-7.9126039054244756E-13</v>
      </c>
      <c r="P76" s="10">
        <f t="shared" si="22"/>
        <v>0</v>
      </c>
      <c r="Q76" s="10">
        <f t="shared" si="11"/>
        <v>8.7292438448504942E-15</v>
      </c>
      <c r="R76" s="10">
        <f t="shared" si="12"/>
        <v>1.099274064818588E-13</v>
      </c>
      <c r="S76" s="10">
        <f t="shared" si="13"/>
        <v>-3.3371073416521754E-14</v>
      </c>
      <c r="T76" s="10">
        <f t="shared" si="23"/>
        <v>-2.2243734962704028E-73</v>
      </c>
      <c r="U76" s="18"/>
      <c r="V76" s="74">
        <v>0</v>
      </c>
      <c r="W76" s="10">
        <f t="shared" si="24"/>
        <v>49</v>
      </c>
      <c r="X76" s="10">
        <v>0</v>
      </c>
      <c r="Y76" s="10">
        <f t="shared" si="25"/>
        <v>0</v>
      </c>
      <c r="Z76" s="10">
        <f t="shared" si="26"/>
        <v>0</v>
      </c>
      <c r="AA76" s="10">
        <v>0</v>
      </c>
      <c r="AB76" s="10">
        <v>0</v>
      </c>
      <c r="AC76" s="10">
        <f t="shared" si="31"/>
        <v>0</v>
      </c>
      <c r="AD76" s="10">
        <f t="shared" si="31"/>
        <v>0</v>
      </c>
      <c r="AE76" s="10">
        <f t="shared" si="15"/>
        <v>-3.3371073416521754E-14</v>
      </c>
      <c r="AF76" s="10">
        <f t="shared" si="16"/>
        <v>0</v>
      </c>
      <c r="AG76" s="10">
        <f t="shared" si="17"/>
        <v>3.3371073416521754E-14</v>
      </c>
      <c r="AH76" s="10">
        <f t="shared" si="27"/>
        <v>3.3371073416521754E-14</v>
      </c>
      <c r="AI76" s="17">
        <f t="shared" si="28"/>
        <v>0</v>
      </c>
      <c r="AJ76" s="10"/>
      <c r="AK76" s="10"/>
      <c r="AL76" s="10">
        <f t="shared" si="29"/>
        <v>-3.294418607949896E-14</v>
      </c>
      <c r="AM76" s="10"/>
      <c r="AN76" s="10">
        <f t="shared" si="30"/>
        <v>-5.2750692702829838E-11</v>
      </c>
      <c r="AO76" s="10"/>
      <c r="AR76" s="19"/>
      <c r="AS76" s="19"/>
      <c r="AT76" s="19"/>
      <c r="AU76" s="19"/>
      <c r="AV76" s="19"/>
      <c r="AW76" s="19"/>
      <c r="AX76" s="19"/>
      <c r="AY76" s="19"/>
      <c r="AZ76" s="19"/>
      <c r="BA76" s="19"/>
    </row>
    <row r="77" spans="1:53">
      <c r="A77" s="10">
        <f t="shared" si="18"/>
        <v>2072</v>
      </c>
      <c r="B77" s="73">
        <v>0</v>
      </c>
      <c r="C77" s="10">
        <f t="shared" si="19"/>
        <v>0</v>
      </c>
      <c r="D77" s="10">
        <f t="shared" si="2"/>
        <v>8.6970430857036263E-12</v>
      </c>
      <c r="E77" s="10">
        <f t="shared" si="3"/>
        <v>618138.37631958816</v>
      </c>
      <c r="F77" s="10">
        <f t="shared" si="4"/>
        <v>0</v>
      </c>
      <c r="G77" s="10">
        <f t="shared" si="20"/>
        <v>0</v>
      </c>
      <c r="H77" s="10">
        <f t="shared" si="5"/>
        <v>0</v>
      </c>
      <c r="I77" s="10">
        <f t="shared" si="6"/>
        <v>8.6970430857036263E-12</v>
      </c>
      <c r="J77" s="10">
        <f t="shared" si="7"/>
        <v>0</v>
      </c>
      <c r="K77" s="10">
        <f t="shared" si="8"/>
        <v>8.6970430857036263E-12</v>
      </c>
      <c r="L77" s="10">
        <f t="shared" si="21"/>
        <v>2.2612312022829427E-13</v>
      </c>
      <c r="M77" s="10">
        <f t="shared" si="9"/>
        <v>4.1310954657092225E-13</v>
      </c>
      <c r="N77" s="74">
        <v>0</v>
      </c>
      <c r="O77" s="10">
        <f t="shared" si="10"/>
        <v>-7.9126039054244756E-13</v>
      </c>
      <c r="P77" s="10">
        <f t="shared" si="22"/>
        <v>0</v>
      </c>
      <c r="Q77" s="10">
        <f t="shared" si="11"/>
        <v>8.7292438448504942E-15</v>
      </c>
      <c r="R77" s="10">
        <f t="shared" si="12"/>
        <v>1.099274064818588E-13</v>
      </c>
      <c r="S77" s="10">
        <f t="shared" si="13"/>
        <v>-3.3371073416521754E-14</v>
      </c>
      <c r="T77" s="10">
        <f t="shared" si="23"/>
        <v>-2.0826687167806471E-73</v>
      </c>
      <c r="U77" s="18"/>
      <c r="V77" s="74">
        <v>0</v>
      </c>
      <c r="W77" s="10">
        <f t="shared" si="24"/>
        <v>50</v>
      </c>
      <c r="X77" s="10">
        <v>0</v>
      </c>
      <c r="Y77" s="10">
        <f t="shared" si="25"/>
        <v>0</v>
      </c>
      <c r="Z77" s="10">
        <f t="shared" si="26"/>
        <v>0</v>
      </c>
      <c r="AA77" s="10">
        <v>0</v>
      </c>
      <c r="AB77" s="10">
        <v>0</v>
      </c>
      <c r="AC77" s="10">
        <f t="shared" si="31"/>
        <v>0</v>
      </c>
      <c r="AD77" s="10">
        <f t="shared" si="31"/>
        <v>0</v>
      </c>
      <c r="AE77" s="10">
        <f t="shared" si="15"/>
        <v>-3.3371073416521754E-14</v>
      </c>
      <c r="AF77" s="10">
        <f t="shared" si="16"/>
        <v>0</v>
      </c>
      <c r="AG77" s="10">
        <f t="shared" si="17"/>
        <v>3.3371073416521754E-14</v>
      </c>
      <c r="AH77" s="10">
        <f t="shared" si="27"/>
        <v>3.3371073416521754E-14</v>
      </c>
      <c r="AI77" s="17">
        <f t="shared" si="28"/>
        <v>0</v>
      </c>
      <c r="AJ77" s="10"/>
      <c r="AK77" s="10"/>
      <c r="AL77" s="10">
        <f t="shared" si="29"/>
        <v>-3.294418607949896E-14</v>
      </c>
      <c r="AM77" s="10"/>
      <c r="AN77" s="10">
        <f t="shared" si="30"/>
        <v>-5.2750692702829838E-11</v>
      </c>
      <c r="AO77" s="10"/>
      <c r="AR77" s="19"/>
      <c r="AS77" s="19"/>
      <c r="AT77" s="19"/>
      <c r="AU77" s="19"/>
      <c r="AV77" s="19"/>
      <c r="AW77" s="19"/>
      <c r="AX77" s="19"/>
      <c r="AY77" s="19"/>
      <c r="AZ77" s="19"/>
      <c r="BA77" s="19"/>
    </row>
    <row r="78" spans="1:53">
      <c r="A78" s="10">
        <f t="shared" si="18"/>
        <v>2073</v>
      </c>
      <c r="B78" s="73">
        <v>0</v>
      </c>
      <c r="C78" s="10">
        <f t="shared" si="19"/>
        <v>0</v>
      </c>
      <c r="D78" s="10">
        <f t="shared" si="2"/>
        <v>8.6970430857036263E-12</v>
      </c>
      <c r="E78" s="10">
        <f t="shared" si="3"/>
        <v>618138.37631958816</v>
      </c>
      <c r="F78" s="10">
        <f t="shared" si="4"/>
        <v>0</v>
      </c>
      <c r="G78" s="10">
        <f t="shared" si="20"/>
        <v>0</v>
      </c>
      <c r="H78" s="10">
        <f t="shared" si="5"/>
        <v>0</v>
      </c>
      <c r="I78" s="10">
        <f t="shared" si="6"/>
        <v>8.6970430857036263E-12</v>
      </c>
      <c r="J78" s="10">
        <f t="shared" si="7"/>
        <v>0</v>
      </c>
      <c r="K78" s="10">
        <f t="shared" si="8"/>
        <v>8.6970430857036263E-12</v>
      </c>
      <c r="L78" s="10">
        <f t="shared" si="21"/>
        <v>2.2612312022829427E-13</v>
      </c>
      <c r="M78" s="10">
        <f t="shared" si="9"/>
        <v>4.1310954657092225E-13</v>
      </c>
      <c r="N78" s="74">
        <v>0</v>
      </c>
      <c r="O78" s="10">
        <f t="shared" si="10"/>
        <v>-7.9126039054244756E-13</v>
      </c>
      <c r="P78" s="10">
        <f t="shared" si="22"/>
        <v>0</v>
      </c>
      <c r="Q78" s="10">
        <f t="shared" si="11"/>
        <v>8.7292438448504942E-15</v>
      </c>
      <c r="R78" s="10">
        <f t="shared" si="12"/>
        <v>1.099274064818588E-13</v>
      </c>
      <c r="S78" s="10">
        <f t="shared" si="13"/>
        <v>-3.3371073416521754E-14</v>
      </c>
      <c r="T78" s="10">
        <f t="shared" si="23"/>
        <v>-1.949991308172584E-73</v>
      </c>
      <c r="U78" s="18"/>
      <c r="V78" s="74">
        <v>0</v>
      </c>
      <c r="W78" s="10">
        <f t="shared" si="24"/>
        <v>51</v>
      </c>
      <c r="X78" s="10">
        <v>0</v>
      </c>
      <c r="Y78" s="10">
        <f t="shared" si="25"/>
        <v>0</v>
      </c>
      <c r="Z78" s="10">
        <f t="shared" si="26"/>
        <v>0</v>
      </c>
      <c r="AA78" s="10">
        <v>0</v>
      </c>
      <c r="AB78" s="10">
        <v>0</v>
      </c>
      <c r="AC78" s="10">
        <f t="shared" si="31"/>
        <v>0</v>
      </c>
      <c r="AD78" s="10">
        <f t="shared" si="31"/>
        <v>0</v>
      </c>
      <c r="AE78" s="10">
        <f t="shared" si="15"/>
        <v>-3.3371073416521754E-14</v>
      </c>
      <c r="AF78" s="10">
        <f t="shared" si="16"/>
        <v>0</v>
      </c>
      <c r="AG78" s="10">
        <f t="shared" si="17"/>
        <v>3.3371073416521754E-14</v>
      </c>
      <c r="AH78" s="10">
        <f t="shared" si="27"/>
        <v>3.3371073416521754E-14</v>
      </c>
      <c r="AI78" s="17">
        <f t="shared" si="28"/>
        <v>0</v>
      </c>
      <c r="AJ78" s="10"/>
      <c r="AK78" s="10"/>
      <c r="AL78" s="10">
        <f t="shared" si="29"/>
        <v>-3.294418607949896E-14</v>
      </c>
      <c r="AM78" s="10"/>
      <c r="AN78" s="10">
        <f t="shared" si="30"/>
        <v>-5.2750692702829838E-11</v>
      </c>
      <c r="AO78" s="10"/>
      <c r="AR78" s="19"/>
      <c r="AS78" s="19"/>
      <c r="AT78" s="19"/>
      <c r="AU78" s="19"/>
      <c r="AV78" s="19"/>
      <c r="AW78" s="19"/>
      <c r="AX78" s="19"/>
      <c r="AY78" s="19"/>
      <c r="AZ78" s="19"/>
      <c r="BA78" s="19"/>
    </row>
    <row r="79" spans="1:53">
      <c r="A79" s="10">
        <f t="shared" si="18"/>
        <v>2074</v>
      </c>
      <c r="B79" s="73">
        <v>0</v>
      </c>
      <c r="C79" s="10">
        <f t="shared" si="19"/>
        <v>0</v>
      </c>
      <c r="D79" s="10">
        <f t="shared" si="2"/>
        <v>8.6970430857036263E-12</v>
      </c>
      <c r="E79" s="10">
        <f t="shared" si="3"/>
        <v>618138.37631958816</v>
      </c>
      <c r="F79" s="10">
        <f t="shared" si="4"/>
        <v>0</v>
      </c>
      <c r="G79" s="10">
        <f t="shared" si="20"/>
        <v>0</v>
      </c>
      <c r="H79" s="10">
        <f t="shared" si="5"/>
        <v>0</v>
      </c>
      <c r="I79" s="10">
        <f t="shared" si="6"/>
        <v>8.6970430857036263E-12</v>
      </c>
      <c r="J79" s="10">
        <f t="shared" si="7"/>
        <v>0</v>
      </c>
      <c r="K79" s="10">
        <f t="shared" si="8"/>
        <v>8.6970430857036263E-12</v>
      </c>
      <c r="L79" s="10">
        <f t="shared" si="21"/>
        <v>2.2612312022829427E-13</v>
      </c>
      <c r="M79" s="10">
        <f t="shared" si="9"/>
        <v>4.1310954657092225E-13</v>
      </c>
      <c r="N79" s="74">
        <v>0</v>
      </c>
      <c r="O79" s="10">
        <f t="shared" si="10"/>
        <v>-7.9126039054244756E-13</v>
      </c>
      <c r="P79" s="10">
        <f t="shared" si="22"/>
        <v>0</v>
      </c>
      <c r="Q79" s="10">
        <f t="shared" si="11"/>
        <v>8.7292438448504942E-15</v>
      </c>
      <c r="R79" s="10">
        <f t="shared" si="12"/>
        <v>1.099274064818588E-13</v>
      </c>
      <c r="S79" s="10">
        <f t="shared" si="13"/>
        <v>-3.3371073416521754E-14</v>
      </c>
      <c r="T79" s="10">
        <f t="shared" si="23"/>
        <v>-1.82576617745832E-73</v>
      </c>
      <c r="U79" s="18"/>
      <c r="V79" s="74">
        <v>0</v>
      </c>
      <c r="W79" s="10">
        <f t="shared" si="24"/>
        <v>52</v>
      </c>
      <c r="X79" s="10">
        <v>0</v>
      </c>
      <c r="Y79" s="10">
        <f t="shared" si="25"/>
        <v>0</v>
      </c>
      <c r="Z79" s="10">
        <f t="shared" si="26"/>
        <v>0</v>
      </c>
      <c r="AA79" s="10">
        <v>0</v>
      </c>
      <c r="AB79" s="10">
        <v>0</v>
      </c>
      <c r="AC79" s="10">
        <f t="shared" si="31"/>
        <v>0</v>
      </c>
      <c r="AD79" s="10">
        <f t="shared" si="31"/>
        <v>0</v>
      </c>
      <c r="AE79" s="10">
        <f t="shared" si="15"/>
        <v>-3.3371073416521754E-14</v>
      </c>
      <c r="AF79" s="10">
        <f t="shared" si="16"/>
        <v>0</v>
      </c>
      <c r="AG79" s="10">
        <f t="shared" si="17"/>
        <v>3.3371073416521754E-14</v>
      </c>
      <c r="AH79" s="10">
        <f t="shared" si="27"/>
        <v>3.3371073416521754E-14</v>
      </c>
      <c r="AI79" s="17">
        <f t="shared" si="28"/>
        <v>0</v>
      </c>
      <c r="AJ79" s="10"/>
      <c r="AK79" s="10"/>
      <c r="AL79" s="10">
        <f t="shared" si="29"/>
        <v>-3.294418607949896E-14</v>
      </c>
      <c r="AM79" s="10"/>
      <c r="AN79" s="10">
        <f t="shared" si="30"/>
        <v>-5.2750692702829838E-11</v>
      </c>
      <c r="AO79" s="10"/>
      <c r="AR79" s="19"/>
      <c r="AS79" s="19"/>
      <c r="AT79" s="19"/>
      <c r="AU79" s="19"/>
      <c r="AV79" s="19"/>
      <c r="AW79" s="19"/>
      <c r="AX79" s="19"/>
      <c r="AY79" s="19"/>
      <c r="AZ79" s="19"/>
      <c r="BA79" s="19"/>
    </row>
    <row r="80" spans="1:53">
      <c r="A80" s="10">
        <f t="shared" si="18"/>
        <v>2075</v>
      </c>
      <c r="B80" s="73">
        <v>0</v>
      </c>
      <c r="C80" s="10">
        <f t="shared" si="19"/>
        <v>0</v>
      </c>
      <c r="D80" s="10">
        <f t="shared" si="2"/>
        <v>8.6970430857036263E-12</v>
      </c>
      <c r="E80" s="10">
        <f t="shared" si="3"/>
        <v>618138.37631958816</v>
      </c>
      <c r="F80" s="10">
        <f t="shared" si="4"/>
        <v>0</v>
      </c>
      <c r="G80" s="10">
        <f t="shared" si="20"/>
        <v>0</v>
      </c>
      <c r="H80" s="10">
        <f t="shared" si="5"/>
        <v>0</v>
      </c>
      <c r="I80" s="10">
        <f t="shared" si="6"/>
        <v>8.6970430857036263E-12</v>
      </c>
      <c r="J80" s="10">
        <f t="shared" si="7"/>
        <v>0</v>
      </c>
      <c r="K80" s="10">
        <f t="shared" si="8"/>
        <v>8.6970430857036263E-12</v>
      </c>
      <c r="L80" s="10">
        <f t="shared" si="21"/>
        <v>2.2612312022829427E-13</v>
      </c>
      <c r="M80" s="10">
        <f t="shared" si="9"/>
        <v>4.1310954657092225E-13</v>
      </c>
      <c r="N80" s="74">
        <v>0</v>
      </c>
      <c r="O80" s="10">
        <f t="shared" si="10"/>
        <v>-7.9126039054244756E-13</v>
      </c>
      <c r="P80" s="10">
        <f t="shared" si="22"/>
        <v>0</v>
      </c>
      <c r="Q80" s="10">
        <f t="shared" si="11"/>
        <v>8.7292438448504942E-15</v>
      </c>
      <c r="R80" s="10">
        <f t="shared" si="12"/>
        <v>1.099274064818588E-13</v>
      </c>
      <c r="S80" s="10">
        <f t="shared" si="13"/>
        <v>-3.3371073416521754E-14</v>
      </c>
      <c r="T80" s="10">
        <f t="shared" si="23"/>
        <v>-1.7094548682243355E-73</v>
      </c>
      <c r="U80" s="18"/>
      <c r="V80" s="74">
        <v>0</v>
      </c>
      <c r="W80" s="10">
        <f t="shared" si="24"/>
        <v>53</v>
      </c>
      <c r="X80" s="10">
        <v>0</v>
      </c>
      <c r="Y80" s="10">
        <f t="shared" si="25"/>
        <v>0</v>
      </c>
      <c r="Z80" s="10">
        <f t="shared" si="26"/>
        <v>0</v>
      </c>
      <c r="AA80" s="10">
        <v>0</v>
      </c>
      <c r="AB80" s="10">
        <v>0</v>
      </c>
      <c r="AC80" s="10">
        <f t="shared" si="31"/>
        <v>0</v>
      </c>
      <c r="AD80" s="10">
        <f t="shared" si="31"/>
        <v>0</v>
      </c>
      <c r="AE80" s="10">
        <f t="shared" si="15"/>
        <v>-3.3371073416521754E-14</v>
      </c>
      <c r="AF80" s="10">
        <f t="shared" si="16"/>
        <v>0</v>
      </c>
      <c r="AG80" s="10">
        <f t="shared" si="17"/>
        <v>3.3371073416521754E-14</v>
      </c>
      <c r="AH80" s="10">
        <f t="shared" si="27"/>
        <v>3.3371073416521754E-14</v>
      </c>
      <c r="AI80" s="17">
        <f t="shared" si="28"/>
        <v>0</v>
      </c>
      <c r="AJ80" s="10"/>
      <c r="AK80" s="10"/>
      <c r="AL80" s="10">
        <f t="shared" si="29"/>
        <v>-3.294418607949896E-14</v>
      </c>
      <c r="AM80" s="10"/>
      <c r="AN80" s="10">
        <f t="shared" si="30"/>
        <v>-5.2750692702829838E-11</v>
      </c>
      <c r="AO80" s="10"/>
      <c r="AR80" s="19"/>
      <c r="AS80" s="19"/>
      <c r="AT80" s="19"/>
      <c r="AU80" s="19"/>
      <c r="AV80" s="19"/>
      <c r="AW80" s="19"/>
      <c r="AX80" s="19"/>
      <c r="AY80" s="19"/>
      <c r="AZ80" s="19"/>
      <c r="BA80" s="19"/>
    </row>
    <row r="81" spans="1:53">
      <c r="A81" s="10">
        <f t="shared" si="18"/>
        <v>2076</v>
      </c>
      <c r="B81" s="73">
        <v>0</v>
      </c>
      <c r="C81" s="10">
        <f t="shared" si="19"/>
        <v>0</v>
      </c>
      <c r="D81" s="10">
        <f t="shared" si="2"/>
        <v>8.6970430857036263E-12</v>
      </c>
      <c r="E81" s="10">
        <f t="shared" si="3"/>
        <v>618138.37631958816</v>
      </c>
      <c r="F81" s="10">
        <f t="shared" si="4"/>
        <v>0</v>
      </c>
      <c r="G81" s="10">
        <f t="shared" si="20"/>
        <v>0</v>
      </c>
      <c r="H81" s="10">
        <f t="shared" si="5"/>
        <v>0</v>
      </c>
      <c r="I81" s="10">
        <f t="shared" si="6"/>
        <v>8.6970430857036263E-12</v>
      </c>
      <c r="J81" s="10">
        <f t="shared" si="7"/>
        <v>0</v>
      </c>
      <c r="K81" s="10">
        <f t="shared" si="8"/>
        <v>8.6970430857036263E-12</v>
      </c>
      <c r="L81" s="10">
        <f t="shared" si="21"/>
        <v>2.2612312022829427E-13</v>
      </c>
      <c r="M81" s="10">
        <f t="shared" si="9"/>
        <v>4.1310954657092225E-13</v>
      </c>
      <c r="N81" s="74">
        <v>0</v>
      </c>
      <c r="O81" s="10">
        <f t="shared" si="10"/>
        <v>-7.9126039054244756E-13</v>
      </c>
      <c r="P81" s="10">
        <f t="shared" si="22"/>
        <v>0</v>
      </c>
      <c r="Q81" s="10">
        <f t="shared" si="11"/>
        <v>8.7292438448504942E-15</v>
      </c>
      <c r="R81" s="10">
        <f t="shared" si="12"/>
        <v>1.099274064818588E-13</v>
      </c>
      <c r="S81" s="10">
        <f t="shared" si="13"/>
        <v>-3.3371073416521754E-14</v>
      </c>
      <c r="T81" s="10">
        <f t="shared" si="23"/>
        <v>-1.6005532266809628E-73</v>
      </c>
      <c r="U81" s="18"/>
      <c r="V81" s="74">
        <v>0</v>
      </c>
      <c r="W81" s="10">
        <f t="shared" si="24"/>
        <v>54</v>
      </c>
      <c r="X81" s="10">
        <v>0</v>
      </c>
      <c r="Y81" s="10">
        <f t="shared" si="25"/>
        <v>0</v>
      </c>
      <c r="Z81" s="10">
        <f t="shared" si="26"/>
        <v>0</v>
      </c>
      <c r="AA81" s="10">
        <v>0</v>
      </c>
      <c r="AB81" s="10">
        <v>0</v>
      </c>
      <c r="AC81" s="10">
        <f t="shared" si="31"/>
        <v>0</v>
      </c>
      <c r="AD81" s="10">
        <f t="shared" si="31"/>
        <v>0</v>
      </c>
      <c r="AE81" s="10">
        <f t="shared" si="15"/>
        <v>-3.3371073416521754E-14</v>
      </c>
      <c r="AF81" s="10">
        <f t="shared" si="16"/>
        <v>0</v>
      </c>
      <c r="AG81" s="10">
        <f t="shared" si="17"/>
        <v>3.3371073416521754E-14</v>
      </c>
      <c r="AH81" s="10">
        <f t="shared" si="27"/>
        <v>3.3371073416521754E-14</v>
      </c>
      <c r="AI81" s="17">
        <f t="shared" si="28"/>
        <v>0</v>
      </c>
      <c r="AJ81" s="10"/>
      <c r="AK81" s="10"/>
      <c r="AL81" s="10">
        <f t="shared" si="29"/>
        <v>-3.294418607949896E-14</v>
      </c>
      <c r="AM81" s="10"/>
      <c r="AN81" s="10">
        <f t="shared" si="30"/>
        <v>-5.2750692702829838E-11</v>
      </c>
      <c r="AO81" s="10"/>
      <c r="AR81" s="19"/>
      <c r="AS81" s="19"/>
      <c r="AT81" s="19"/>
      <c r="AU81" s="19"/>
      <c r="AV81" s="19"/>
      <c r="AW81" s="19"/>
      <c r="AX81" s="19"/>
      <c r="AY81" s="19"/>
      <c r="AZ81" s="19"/>
      <c r="BA81" s="19"/>
    </row>
    <row r="82" spans="1:53">
      <c r="A82" s="10">
        <f t="shared" si="18"/>
        <v>2077</v>
      </c>
      <c r="B82" s="73">
        <v>0</v>
      </c>
      <c r="C82" s="10">
        <f t="shared" si="19"/>
        <v>0</v>
      </c>
      <c r="D82" s="10">
        <f t="shared" si="2"/>
        <v>8.6970430857036263E-12</v>
      </c>
      <c r="E82" s="10">
        <f t="shared" si="3"/>
        <v>618138.37631958816</v>
      </c>
      <c r="F82" s="10">
        <f t="shared" si="4"/>
        <v>0</v>
      </c>
      <c r="G82" s="10">
        <f t="shared" si="20"/>
        <v>0</v>
      </c>
      <c r="H82" s="10">
        <f t="shared" si="5"/>
        <v>0</v>
      </c>
      <c r="I82" s="10">
        <f t="shared" si="6"/>
        <v>8.6970430857036263E-12</v>
      </c>
      <c r="J82" s="10">
        <f t="shared" si="7"/>
        <v>0</v>
      </c>
      <c r="K82" s="10">
        <f t="shared" si="8"/>
        <v>8.6970430857036263E-12</v>
      </c>
      <c r="L82" s="10">
        <f t="shared" si="21"/>
        <v>2.2612312022829427E-13</v>
      </c>
      <c r="M82" s="10">
        <f t="shared" si="9"/>
        <v>4.1310954657092225E-13</v>
      </c>
      <c r="N82" s="74">
        <v>0</v>
      </c>
      <c r="O82" s="10">
        <f t="shared" si="10"/>
        <v>-7.9126039054244756E-13</v>
      </c>
      <c r="P82" s="10">
        <f t="shared" si="22"/>
        <v>0</v>
      </c>
      <c r="Q82" s="10">
        <f t="shared" si="11"/>
        <v>8.7292438448504942E-15</v>
      </c>
      <c r="R82" s="10">
        <f t="shared" si="12"/>
        <v>1.099274064818588E-13</v>
      </c>
      <c r="S82" s="10">
        <f t="shared" si="13"/>
        <v>-3.3371073416521754E-14</v>
      </c>
      <c r="T82" s="10">
        <f t="shared" si="23"/>
        <v>-1.4985892163972907E-73</v>
      </c>
      <c r="U82" s="18"/>
      <c r="V82" s="74">
        <v>0</v>
      </c>
      <c r="W82" s="10">
        <f t="shared" si="24"/>
        <v>55</v>
      </c>
      <c r="X82" s="10">
        <v>0</v>
      </c>
      <c r="Y82" s="10">
        <f t="shared" si="25"/>
        <v>0</v>
      </c>
      <c r="Z82" s="10">
        <f t="shared" si="26"/>
        <v>0</v>
      </c>
      <c r="AA82" s="10">
        <v>0</v>
      </c>
      <c r="AB82" s="10">
        <v>0</v>
      </c>
      <c r="AC82" s="10">
        <f t="shared" si="31"/>
        <v>0</v>
      </c>
      <c r="AD82" s="10">
        <f t="shared" si="31"/>
        <v>0</v>
      </c>
      <c r="AE82" s="10">
        <f t="shared" si="15"/>
        <v>-3.3371073416521754E-14</v>
      </c>
      <c r="AF82" s="10">
        <f t="shared" si="16"/>
        <v>0</v>
      </c>
      <c r="AG82" s="10">
        <f t="shared" si="17"/>
        <v>3.3371073416521754E-14</v>
      </c>
      <c r="AH82" s="10">
        <f t="shared" si="27"/>
        <v>3.3371073416521754E-14</v>
      </c>
      <c r="AI82" s="17">
        <f t="shared" si="28"/>
        <v>0</v>
      </c>
      <c r="AJ82" s="10"/>
      <c r="AK82" s="10"/>
      <c r="AL82" s="10">
        <f t="shared" si="29"/>
        <v>-3.294418607949896E-14</v>
      </c>
      <c r="AM82" s="10"/>
      <c r="AN82" s="10">
        <f t="shared" si="30"/>
        <v>-5.2750692702829838E-11</v>
      </c>
      <c r="AO82" s="10"/>
      <c r="AR82" s="19"/>
      <c r="AS82" s="19"/>
      <c r="AT82" s="19"/>
      <c r="AU82" s="19"/>
      <c r="AV82" s="19"/>
      <c r="AW82" s="19"/>
      <c r="AX82" s="19"/>
      <c r="AY82" s="19"/>
      <c r="AZ82" s="19"/>
      <c r="BA82" s="19"/>
    </row>
    <row r="83" spans="1:53">
      <c r="A83" s="10">
        <f t="shared" si="18"/>
        <v>2078</v>
      </c>
      <c r="B83" s="73">
        <v>0</v>
      </c>
      <c r="C83" s="10">
        <f t="shared" si="19"/>
        <v>0</v>
      </c>
      <c r="D83" s="10">
        <f t="shared" si="2"/>
        <v>8.6970430857036263E-12</v>
      </c>
      <c r="E83" s="10">
        <f t="shared" si="3"/>
        <v>618138.37631958816</v>
      </c>
      <c r="F83" s="10">
        <f t="shared" si="4"/>
        <v>0</v>
      </c>
      <c r="G83" s="10">
        <f t="shared" si="20"/>
        <v>0</v>
      </c>
      <c r="H83" s="10">
        <f t="shared" si="5"/>
        <v>0</v>
      </c>
      <c r="I83" s="10">
        <f t="shared" si="6"/>
        <v>8.6970430857036263E-12</v>
      </c>
      <c r="J83" s="10">
        <f t="shared" si="7"/>
        <v>0</v>
      </c>
      <c r="K83" s="10">
        <f t="shared" si="8"/>
        <v>8.6970430857036263E-12</v>
      </c>
      <c r="L83" s="10">
        <f t="shared" si="21"/>
        <v>2.2612312022829427E-13</v>
      </c>
      <c r="M83" s="10">
        <f t="shared" si="9"/>
        <v>4.1310954657092225E-13</v>
      </c>
      <c r="N83" s="74">
        <v>0</v>
      </c>
      <c r="O83" s="10">
        <f t="shared" si="10"/>
        <v>-7.9126039054244756E-13</v>
      </c>
      <c r="P83" s="10">
        <f t="shared" si="22"/>
        <v>0</v>
      </c>
      <c r="Q83" s="10">
        <f t="shared" si="11"/>
        <v>8.7292438448504942E-15</v>
      </c>
      <c r="R83" s="10">
        <f t="shared" si="12"/>
        <v>1.099274064818588E-13</v>
      </c>
      <c r="S83" s="10">
        <f t="shared" si="13"/>
        <v>-3.3371073416521754E-14</v>
      </c>
      <c r="T83" s="10">
        <f t="shared" si="23"/>
        <v>-1.4031208722494388E-73</v>
      </c>
      <c r="U83" s="18"/>
      <c r="V83" s="74">
        <v>0</v>
      </c>
      <c r="W83" s="10">
        <f t="shared" si="24"/>
        <v>56</v>
      </c>
      <c r="X83" s="10">
        <v>0</v>
      </c>
      <c r="Y83" s="10">
        <f t="shared" si="25"/>
        <v>0</v>
      </c>
      <c r="Z83" s="10">
        <f t="shared" si="26"/>
        <v>0</v>
      </c>
      <c r="AA83" s="10">
        <v>0</v>
      </c>
      <c r="AB83" s="10">
        <v>0</v>
      </c>
      <c r="AC83" s="10">
        <f t="shared" si="31"/>
        <v>0</v>
      </c>
      <c r="AD83" s="10">
        <f t="shared" si="31"/>
        <v>0</v>
      </c>
      <c r="AE83" s="10">
        <f t="shared" si="15"/>
        <v>-3.3371073416521754E-14</v>
      </c>
      <c r="AF83" s="10">
        <f t="shared" si="16"/>
        <v>0</v>
      </c>
      <c r="AG83" s="10">
        <f t="shared" si="17"/>
        <v>3.3371073416521754E-14</v>
      </c>
      <c r="AH83" s="10">
        <f t="shared" si="27"/>
        <v>3.3371073416521754E-14</v>
      </c>
      <c r="AI83" s="17">
        <f t="shared" si="28"/>
        <v>0</v>
      </c>
      <c r="AJ83" s="10"/>
      <c r="AK83" s="10"/>
      <c r="AL83" s="10">
        <f t="shared" si="29"/>
        <v>-3.294418607949896E-14</v>
      </c>
      <c r="AM83" s="10"/>
      <c r="AN83" s="10">
        <f t="shared" si="30"/>
        <v>-5.2750692702829838E-11</v>
      </c>
      <c r="AO83" s="10"/>
      <c r="AR83" s="19"/>
      <c r="AS83" s="19"/>
      <c r="AT83" s="19"/>
      <c r="AU83" s="19"/>
      <c r="AV83" s="19"/>
      <c r="AW83" s="19"/>
      <c r="AX83" s="19"/>
      <c r="AY83" s="19"/>
      <c r="AZ83" s="19"/>
      <c r="BA83" s="19"/>
    </row>
    <row r="84" spans="1:53">
      <c r="A84" s="10">
        <f t="shared" si="18"/>
        <v>2079</v>
      </c>
      <c r="B84" s="73">
        <v>0</v>
      </c>
      <c r="C84" s="10">
        <f t="shared" si="19"/>
        <v>0</v>
      </c>
      <c r="D84" s="10">
        <f t="shared" si="2"/>
        <v>8.6970430857036263E-12</v>
      </c>
      <c r="E84" s="10">
        <f t="shared" si="3"/>
        <v>618138.37631958816</v>
      </c>
      <c r="F84" s="10">
        <f t="shared" si="4"/>
        <v>0</v>
      </c>
      <c r="G84" s="10">
        <f t="shared" si="20"/>
        <v>0</v>
      </c>
      <c r="H84" s="10">
        <f t="shared" si="5"/>
        <v>0</v>
      </c>
      <c r="I84" s="10">
        <f t="shared" si="6"/>
        <v>8.6970430857036263E-12</v>
      </c>
      <c r="J84" s="10">
        <f t="shared" si="7"/>
        <v>0</v>
      </c>
      <c r="K84" s="10">
        <f t="shared" si="8"/>
        <v>8.6970430857036263E-12</v>
      </c>
      <c r="L84" s="10">
        <f t="shared" si="21"/>
        <v>2.2612312022829427E-13</v>
      </c>
      <c r="M84" s="10">
        <f t="shared" si="9"/>
        <v>4.1310954657092225E-13</v>
      </c>
      <c r="N84" s="74">
        <v>0</v>
      </c>
      <c r="O84" s="10">
        <f t="shared" si="10"/>
        <v>-7.9126039054244756E-13</v>
      </c>
      <c r="P84" s="10">
        <f t="shared" si="22"/>
        <v>0</v>
      </c>
      <c r="Q84" s="10">
        <f t="shared" si="11"/>
        <v>8.7292438448504942E-15</v>
      </c>
      <c r="R84" s="10">
        <f t="shared" si="12"/>
        <v>1.099274064818588E-13</v>
      </c>
      <c r="S84" s="10">
        <f t="shared" si="13"/>
        <v>-3.3371073416521754E-14</v>
      </c>
      <c r="T84" s="10">
        <f t="shared" si="23"/>
        <v>-1.3137343847135299E-73</v>
      </c>
      <c r="U84" s="18"/>
      <c r="V84" s="74">
        <v>0</v>
      </c>
      <c r="W84" s="10">
        <f t="shared" si="24"/>
        <v>57</v>
      </c>
      <c r="X84" s="10">
        <v>0</v>
      </c>
      <c r="Y84" s="10">
        <f t="shared" si="25"/>
        <v>0</v>
      </c>
      <c r="Z84" s="10">
        <f t="shared" si="26"/>
        <v>0</v>
      </c>
      <c r="AA84" s="10">
        <v>0</v>
      </c>
      <c r="AB84" s="10">
        <v>0</v>
      </c>
      <c r="AC84" s="10">
        <f t="shared" si="31"/>
        <v>0</v>
      </c>
      <c r="AD84" s="10">
        <f t="shared" si="31"/>
        <v>0</v>
      </c>
      <c r="AE84" s="10">
        <f t="shared" si="15"/>
        <v>-3.3371073416521754E-14</v>
      </c>
      <c r="AF84" s="10">
        <f t="shared" si="16"/>
        <v>0</v>
      </c>
      <c r="AG84" s="10">
        <f t="shared" si="17"/>
        <v>3.3371073416521754E-14</v>
      </c>
      <c r="AH84" s="10">
        <f t="shared" si="27"/>
        <v>3.3371073416521754E-14</v>
      </c>
      <c r="AI84" s="17">
        <f t="shared" si="28"/>
        <v>0</v>
      </c>
      <c r="AJ84" s="10"/>
      <c r="AK84" s="10"/>
      <c r="AL84" s="10">
        <f t="shared" si="29"/>
        <v>-3.294418607949896E-14</v>
      </c>
      <c r="AM84" s="10"/>
      <c r="AN84" s="10">
        <f t="shared" si="30"/>
        <v>-5.2750692702829838E-11</v>
      </c>
      <c r="AO84" s="10"/>
      <c r="AR84" s="19"/>
      <c r="AS84" s="19"/>
      <c r="AT84" s="19"/>
      <c r="AU84" s="19"/>
      <c r="AV84" s="19"/>
      <c r="AW84" s="19"/>
      <c r="AX84" s="19"/>
      <c r="AY84" s="19"/>
      <c r="AZ84" s="19"/>
      <c r="BA84" s="19"/>
    </row>
    <row r="85" spans="1:53">
      <c r="A85" s="10">
        <f t="shared" si="18"/>
        <v>2080</v>
      </c>
      <c r="B85" s="73">
        <v>0</v>
      </c>
      <c r="C85" s="10">
        <f t="shared" si="19"/>
        <v>0</v>
      </c>
      <c r="D85" s="10">
        <f t="shared" si="2"/>
        <v>8.6970430857036263E-12</v>
      </c>
      <c r="E85" s="10">
        <f t="shared" si="3"/>
        <v>618138.37631958816</v>
      </c>
      <c r="F85" s="10">
        <f t="shared" si="4"/>
        <v>0</v>
      </c>
      <c r="G85" s="10">
        <f t="shared" si="20"/>
        <v>0</v>
      </c>
      <c r="H85" s="10">
        <f t="shared" si="5"/>
        <v>0</v>
      </c>
      <c r="I85" s="10">
        <f t="shared" si="6"/>
        <v>8.6970430857036263E-12</v>
      </c>
      <c r="J85" s="10">
        <f t="shared" si="7"/>
        <v>0</v>
      </c>
      <c r="K85" s="10">
        <f t="shared" si="8"/>
        <v>8.6970430857036263E-12</v>
      </c>
      <c r="L85" s="10">
        <f t="shared" si="21"/>
        <v>2.2612312022829427E-13</v>
      </c>
      <c r="M85" s="10">
        <f t="shared" si="9"/>
        <v>4.1310954657092225E-13</v>
      </c>
      <c r="N85" s="74">
        <v>0</v>
      </c>
      <c r="O85" s="10">
        <f t="shared" si="10"/>
        <v>-7.9126039054244756E-13</v>
      </c>
      <c r="P85" s="10">
        <f t="shared" si="22"/>
        <v>0</v>
      </c>
      <c r="Q85" s="10">
        <f t="shared" si="11"/>
        <v>8.7292438448504942E-15</v>
      </c>
      <c r="R85" s="10">
        <f t="shared" si="12"/>
        <v>1.099274064818588E-13</v>
      </c>
      <c r="S85" s="10">
        <f t="shared" si="13"/>
        <v>-3.3371073416521754E-14</v>
      </c>
      <c r="T85" s="10">
        <f t="shared" si="23"/>
        <v>-1.2300423061997021E-73</v>
      </c>
      <c r="U85" s="18"/>
      <c r="V85" s="74">
        <v>0</v>
      </c>
      <c r="W85" s="10">
        <f t="shared" si="24"/>
        <v>58</v>
      </c>
      <c r="X85" s="10">
        <v>0</v>
      </c>
      <c r="Y85" s="10">
        <f t="shared" si="25"/>
        <v>0</v>
      </c>
      <c r="Z85" s="10">
        <f t="shared" si="26"/>
        <v>0</v>
      </c>
      <c r="AA85" s="10">
        <v>0</v>
      </c>
      <c r="AB85" s="10">
        <v>0</v>
      </c>
      <c r="AC85" s="10">
        <f t="shared" si="31"/>
        <v>0</v>
      </c>
      <c r="AD85" s="10">
        <f t="shared" si="31"/>
        <v>0</v>
      </c>
      <c r="AE85" s="10">
        <f t="shared" si="15"/>
        <v>-3.3371073416521754E-14</v>
      </c>
      <c r="AF85" s="10">
        <f t="shared" si="16"/>
        <v>0</v>
      </c>
      <c r="AG85" s="10">
        <f t="shared" si="17"/>
        <v>3.3371073416521754E-14</v>
      </c>
      <c r="AH85" s="10">
        <f t="shared" si="27"/>
        <v>3.3371073416521754E-14</v>
      </c>
      <c r="AI85" s="17">
        <f t="shared" si="28"/>
        <v>0</v>
      </c>
      <c r="AJ85" s="10"/>
      <c r="AK85" s="10"/>
      <c r="AL85" s="10">
        <f t="shared" si="29"/>
        <v>-3.294418607949896E-14</v>
      </c>
      <c r="AM85" s="10"/>
      <c r="AN85" s="10">
        <f t="shared" si="30"/>
        <v>-5.2750692702829838E-11</v>
      </c>
      <c r="AO85" s="10"/>
      <c r="AR85" s="19"/>
      <c r="AS85" s="19"/>
      <c r="AT85" s="19"/>
      <c r="AU85" s="19"/>
      <c r="AV85" s="19"/>
      <c r="AW85" s="19"/>
      <c r="AX85" s="19"/>
      <c r="AY85" s="19"/>
      <c r="AZ85" s="19"/>
      <c r="BA85" s="19"/>
    </row>
    <row r="86" spans="1:53">
      <c r="A86" s="10">
        <f t="shared" si="18"/>
        <v>2081</v>
      </c>
      <c r="B86" s="73">
        <v>0</v>
      </c>
      <c r="C86" s="10">
        <f t="shared" si="19"/>
        <v>0</v>
      </c>
      <c r="D86" s="10">
        <f t="shared" si="2"/>
        <v>8.6970430857036263E-12</v>
      </c>
      <c r="E86" s="10">
        <f t="shared" si="3"/>
        <v>618138.37631958816</v>
      </c>
      <c r="F86" s="10">
        <f t="shared" si="4"/>
        <v>0</v>
      </c>
      <c r="G86" s="10">
        <f t="shared" si="20"/>
        <v>0</v>
      </c>
      <c r="H86" s="10">
        <f t="shared" si="5"/>
        <v>0</v>
      </c>
      <c r="I86" s="10">
        <f t="shared" si="6"/>
        <v>8.6970430857036263E-12</v>
      </c>
      <c r="J86" s="10">
        <f t="shared" si="7"/>
        <v>0</v>
      </c>
      <c r="K86" s="10">
        <f t="shared" si="8"/>
        <v>8.6970430857036263E-12</v>
      </c>
      <c r="L86" s="10">
        <f t="shared" si="21"/>
        <v>2.2612312022829427E-13</v>
      </c>
      <c r="M86" s="10">
        <f t="shared" si="9"/>
        <v>4.1310954657092225E-13</v>
      </c>
      <c r="N86" s="74">
        <v>0</v>
      </c>
      <c r="O86" s="10">
        <f t="shared" si="10"/>
        <v>-7.9126039054244756E-13</v>
      </c>
      <c r="P86" s="10">
        <f t="shared" si="22"/>
        <v>0</v>
      </c>
      <c r="Q86" s="10">
        <f t="shared" si="11"/>
        <v>8.7292438448504942E-15</v>
      </c>
      <c r="R86" s="10">
        <f t="shared" si="12"/>
        <v>1.099274064818588E-13</v>
      </c>
      <c r="S86" s="10">
        <f t="shared" si="13"/>
        <v>-3.3371073416521754E-14</v>
      </c>
      <c r="T86" s="10">
        <f t="shared" si="23"/>
        <v>-1.1516818716524679E-73</v>
      </c>
      <c r="U86" s="18"/>
      <c r="V86" s="74">
        <v>0</v>
      </c>
      <c r="W86" s="10">
        <f t="shared" si="24"/>
        <v>59</v>
      </c>
      <c r="X86" s="10">
        <v>0</v>
      </c>
      <c r="Y86" s="10">
        <f t="shared" si="25"/>
        <v>0</v>
      </c>
      <c r="Z86" s="10">
        <f t="shared" si="26"/>
        <v>0</v>
      </c>
      <c r="AA86" s="10">
        <v>0</v>
      </c>
      <c r="AB86" s="10">
        <v>0</v>
      </c>
      <c r="AC86" s="10">
        <f t="shared" si="31"/>
        <v>0</v>
      </c>
      <c r="AD86" s="10">
        <f t="shared" si="31"/>
        <v>0</v>
      </c>
      <c r="AE86" s="10">
        <f t="shared" si="15"/>
        <v>-3.3371073416521754E-14</v>
      </c>
      <c r="AF86" s="10">
        <f t="shared" si="16"/>
        <v>0</v>
      </c>
      <c r="AG86" s="10">
        <f t="shared" si="17"/>
        <v>3.3371073416521754E-14</v>
      </c>
      <c r="AH86" s="10">
        <f t="shared" si="27"/>
        <v>3.3371073416521754E-14</v>
      </c>
      <c r="AI86" s="17">
        <f t="shared" si="28"/>
        <v>0</v>
      </c>
      <c r="AJ86" s="10"/>
      <c r="AK86" s="10"/>
      <c r="AL86" s="10">
        <f t="shared" si="29"/>
        <v>-3.294418607949896E-14</v>
      </c>
      <c r="AM86" s="10"/>
      <c r="AN86" s="10">
        <f t="shared" si="30"/>
        <v>-5.2750692702829838E-11</v>
      </c>
      <c r="AO86" s="10"/>
      <c r="AR86" s="19"/>
      <c r="AS86" s="19"/>
      <c r="AT86" s="19"/>
      <c r="AU86" s="19"/>
      <c r="AV86" s="19"/>
      <c r="AW86" s="19"/>
      <c r="AX86" s="19"/>
      <c r="AY86" s="19"/>
      <c r="AZ86" s="19"/>
      <c r="BA86" s="19"/>
    </row>
    <row r="87" spans="1:53">
      <c r="A87" s="10">
        <f t="shared" si="18"/>
        <v>2082</v>
      </c>
      <c r="B87" s="73">
        <v>0</v>
      </c>
      <c r="C87" s="10">
        <f t="shared" si="19"/>
        <v>0</v>
      </c>
      <c r="D87" s="10">
        <f t="shared" si="2"/>
        <v>8.6970430857036263E-12</v>
      </c>
      <c r="E87" s="10">
        <f t="shared" si="3"/>
        <v>618138.37631958816</v>
      </c>
      <c r="F87" s="10">
        <f t="shared" si="4"/>
        <v>0</v>
      </c>
      <c r="G87" s="10">
        <f t="shared" si="20"/>
        <v>0</v>
      </c>
      <c r="H87" s="10">
        <f t="shared" si="5"/>
        <v>0</v>
      </c>
      <c r="I87" s="10">
        <f t="shared" si="6"/>
        <v>8.6970430857036263E-12</v>
      </c>
      <c r="J87" s="10">
        <f t="shared" si="7"/>
        <v>0</v>
      </c>
      <c r="K87" s="10">
        <f t="shared" si="8"/>
        <v>8.6970430857036263E-12</v>
      </c>
      <c r="L87" s="10">
        <f t="shared" si="21"/>
        <v>2.2612312022829427E-13</v>
      </c>
      <c r="M87" s="10">
        <f t="shared" si="9"/>
        <v>4.1310954657092225E-13</v>
      </c>
      <c r="N87" s="74">
        <v>0</v>
      </c>
      <c r="O87" s="10">
        <f t="shared" si="10"/>
        <v>-7.9126039054244756E-13</v>
      </c>
      <c r="P87" s="10">
        <f t="shared" si="22"/>
        <v>0</v>
      </c>
      <c r="Q87" s="10">
        <f t="shared" si="11"/>
        <v>8.7292438448504942E-15</v>
      </c>
      <c r="R87" s="10">
        <f t="shared" si="12"/>
        <v>1.099274064818588E-13</v>
      </c>
      <c r="S87" s="10">
        <f t="shared" si="13"/>
        <v>-3.3371073416521754E-14</v>
      </c>
      <c r="T87" s="10">
        <f t="shared" si="23"/>
        <v>-1.0783134261380357E-73</v>
      </c>
      <c r="U87" s="18"/>
      <c r="V87" s="74">
        <v>0</v>
      </c>
      <c r="W87" s="10">
        <f t="shared" si="24"/>
        <v>60</v>
      </c>
      <c r="X87" s="10">
        <v>0</v>
      </c>
      <c r="Y87" s="10">
        <f t="shared" si="25"/>
        <v>0</v>
      </c>
      <c r="Z87" s="10">
        <f t="shared" si="26"/>
        <v>0</v>
      </c>
      <c r="AA87" s="10">
        <v>0</v>
      </c>
      <c r="AB87" s="10">
        <v>0</v>
      </c>
      <c r="AC87" s="10">
        <f t="shared" si="31"/>
        <v>0</v>
      </c>
      <c r="AD87" s="10">
        <f t="shared" si="31"/>
        <v>0</v>
      </c>
      <c r="AE87" s="10">
        <f t="shared" si="15"/>
        <v>-3.3371073416521754E-14</v>
      </c>
      <c r="AF87" s="10">
        <f t="shared" si="16"/>
        <v>0</v>
      </c>
      <c r="AG87" s="10">
        <f t="shared" si="17"/>
        <v>3.3371073416521754E-14</v>
      </c>
      <c r="AH87" s="10">
        <f t="shared" si="27"/>
        <v>3.3371073416521754E-14</v>
      </c>
      <c r="AI87" s="17">
        <f t="shared" si="28"/>
        <v>0</v>
      </c>
      <c r="AJ87" s="10"/>
      <c r="AK87" s="10"/>
      <c r="AL87" s="10">
        <f t="shared" si="29"/>
        <v>-3.294418607949896E-14</v>
      </c>
      <c r="AM87" s="10"/>
      <c r="AN87" s="10">
        <f t="shared" si="30"/>
        <v>-5.2750692702829838E-11</v>
      </c>
      <c r="AO87" s="10"/>
      <c r="AR87" s="19"/>
      <c r="AS87" s="19"/>
      <c r="AT87" s="19"/>
      <c r="AU87" s="19"/>
      <c r="AV87" s="19"/>
      <c r="AW87" s="19"/>
      <c r="AX87" s="19"/>
      <c r="AY87" s="19"/>
      <c r="AZ87" s="19"/>
      <c r="BA87" s="19"/>
    </row>
    <row r="88" spans="1:53">
      <c r="A88" s="10">
        <f t="shared" si="18"/>
        <v>2083</v>
      </c>
      <c r="B88" s="73">
        <v>0</v>
      </c>
      <c r="C88" s="10">
        <f t="shared" si="19"/>
        <v>0</v>
      </c>
      <c r="D88" s="10">
        <f t="shared" si="2"/>
        <v>8.6970430857036263E-12</v>
      </c>
      <c r="E88" s="10">
        <f t="shared" si="3"/>
        <v>618138.37631958816</v>
      </c>
      <c r="F88" s="10">
        <f t="shared" si="4"/>
        <v>0</v>
      </c>
      <c r="G88" s="10">
        <f t="shared" si="20"/>
        <v>0</v>
      </c>
      <c r="H88" s="10">
        <f t="shared" si="5"/>
        <v>0</v>
      </c>
      <c r="I88" s="10">
        <f t="shared" si="6"/>
        <v>8.6970430857036263E-12</v>
      </c>
      <c r="J88" s="10">
        <f t="shared" si="7"/>
        <v>0</v>
      </c>
      <c r="K88" s="10">
        <f t="shared" si="8"/>
        <v>8.6970430857036263E-12</v>
      </c>
      <c r="L88" s="10">
        <f t="shared" si="21"/>
        <v>2.2612312022829427E-13</v>
      </c>
      <c r="M88" s="10">
        <f>IF(A88=1,($N$3+$N$2)*K88,($N$3+$N$2)*K88)</f>
        <v>4.1310954657092225E-13</v>
      </c>
      <c r="N88" s="74">
        <v>0</v>
      </c>
      <c r="O88" s="10">
        <f t="shared" si="10"/>
        <v>-7.9126039054244756E-13</v>
      </c>
      <c r="P88" s="10">
        <f t="shared" si="22"/>
        <v>0</v>
      </c>
      <c r="Q88" s="10">
        <f t="shared" si="11"/>
        <v>8.7292438448504942E-15</v>
      </c>
      <c r="R88" s="10">
        <f t="shared" si="12"/>
        <v>1.099274064818588E-13</v>
      </c>
      <c r="S88" s="10">
        <f t="shared" si="13"/>
        <v>-3.3371073416521754E-14</v>
      </c>
      <c r="T88" s="10">
        <f t="shared" si="23"/>
        <v>-1.009618952602932E-73</v>
      </c>
      <c r="U88" s="18"/>
      <c r="V88" s="74">
        <v>0</v>
      </c>
      <c r="W88" s="10">
        <f t="shared" si="24"/>
        <v>61</v>
      </c>
      <c r="X88" s="10">
        <v>0</v>
      </c>
      <c r="Y88" s="10">
        <f t="shared" si="25"/>
        <v>0</v>
      </c>
      <c r="Z88" s="10">
        <f t="shared" si="26"/>
        <v>0</v>
      </c>
      <c r="AA88" s="10">
        <v>0</v>
      </c>
      <c r="AB88" s="10">
        <v>0</v>
      </c>
      <c r="AC88" s="10">
        <f t="shared" si="31"/>
        <v>0</v>
      </c>
      <c r="AD88" s="10">
        <f t="shared" si="31"/>
        <v>0</v>
      </c>
      <c r="AE88" s="10">
        <f t="shared" si="15"/>
        <v>-3.3371073416521754E-14</v>
      </c>
      <c r="AF88" s="10">
        <f t="shared" si="16"/>
        <v>0</v>
      </c>
      <c r="AG88" s="10">
        <f t="shared" si="17"/>
        <v>3.3371073416521754E-14</v>
      </c>
      <c r="AH88" s="10">
        <f t="shared" si="27"/>
        <v>3.3371073416521754E-14</v>
      </c>
      <c r="AI88" s="17">
        <f t="shared" si="28"/>
        <v>0</v>
      </c>
      <c r="AJ88" s="10"/>
      <c r="AK88" s="10"/>
      <c r="AL88" s="10">
        <f t="shared" si="29"/>
        <v>-3.294418607949896E-14</v>
      </c>
      <c r="AM88" s="10"/>
      <c r="AN88" s="10">
        <f t="shared" si="30"/>
        <v>-5.2750692702829838E-11</v>
      </c>
      <c r="AO88" s="10"/>
      <c r="AR88" s="19"/>
      <c r="AS88" s="19"/>
      <c r="AT88" s="19"/>
      <c r="AU88" s="19"/>
      <c r="AV88" s="19"/>
      <c r="AW88" s="19"/>
      <c r="AX88" s="19"/>
      <c r="AY88" s="19"/>
      <c r="AZ88" s="19"/>
      <c r="BA88" s="19"/>
    </row>
    <row r="89" spans="1:53">
      <c r="A89" s="10">
        <f t="shared" si="18"/>
        <v>2084</v>
      </c>
      <c r="B89" s="73">
        <v>0</v>
      </c>
      <c r="C89" s="10">
        <f t="shared" si="19"/>
        <v>0</v>
      </c>
      <c r="D89" s="10">
        <f t="shared" si="2"/>
        <v>8.6970430857036263E-12</v>
      </c>
      <c r="E89" s="10">
        <f t="shared" si="3"/>
        <v>618138.37631958816</v>
      </c>
      <c r="F89" s="10">
        <f t="shared" si="4"/>
        <v>0</v>
      </c>
      <c r="G89" s="10">
        <f t="shared" si="20"/>
        <v>0</v>
      </c>
      <c r="H89" s="10">
        <f t="shared" si="5"/>
        <v>0</v>
      </c>
      <c r="I89" s="10">
        <f t="shared" si="6"/>
        <v>8.6970430857036263E-12</v>
      </c>
      <c r="J89" s="10">
        <f t="shared" si="7"/>
        <v>0</v>
      </c>
      <c r="K89" s="10">
        <f t="shared" si="8"/>
        <v>8.6970430857036263E-12</v>
      </c>
      <c r="L89" s="10">
        <f t="shared" si="21"/>
        <v>2.2612312022829427E-13</v>
      </c>
      <c r="M89" s="10">
        <f t="shared" ref="M89:M103" si="32">IF(A89=1,($N$3+$N$2)*K89,($N$3+$N$2)*K89)</f>
        <v>4.1310954657092225E-13</v>
      </c>
      <c r="N89" s="74">
        <v>0</v>
      </c>
      <c r="O89" s="10">
        <f t="shared" si="10"/>
        <v>-7.9126039054244756E-13</v>
      </c>
      <c r="P89" s="10">
        <f t="shared" si="22"/>
        <v>0</v>
      </c>
      <c r="Q89" s="10">
        <f t="shared" si="11"/>
        <v>8.7292438448504942E-15</v>
      </c>
      <c r="R89" s="10">
        <f t="shared" si="12"/>
        <v>1.099274064818588E-13</v>
      </c>
      <c r="S89" s="10">
        <f t="shared" si="13"/>
        <v>-3.3371073416521754E-14</v>
      </c>
      <c r="T89" s="10">
        <f t="shared" si="23"/>
        <v>-9.4530069342246731E-74</v>
      </c>
      <c r="U89" s="18"/>
      <c r="V89" s="74">
        <v>0</v>
      </c>
      <c r="W89" s="10">
        <f t="shared" si="24"/>
        <v>62</v>
      </c>
      <c r="X89" s="10">
        <v>0</v>
      </c>
      <c r="Y89" s="10">
        <f t="shared" si="25"/>
        <v>0</v>
      </c>
      <c r="Z89" s="10">
        <f t="shared" si="26"/>
        <v>0</v>
      </c>
      <c r="AA89" s="10">
        <v>0</v>
      </c>
      <c r="AB89" s="10">
        <v>0</v>
      </c>
      <c r="AC89" s="10">
        <f t="shared" si="31"/>
        <v>0</v>
      </c>
      <c r="AD89" s="10">
        <f t="shared" si="31"/>
        <v>0</v>
      </c>
      <c r="AE89" s="10">
        <f t="shared" si="15"/>
        <v>-3.3371073416521754E-14</v>
      </c>
      <c r="AF89" s="10">
        <f t="shared" si="16"/>
        <v>0</v>
      </c>
      <c r="AG89" s="10">
        <f t="shared" si="17"/>
        <v>3.3371073416521754E-14</v>
      </c>
      <c r="AH89" s="10">
        <f t="shared" si="27"/>
        <v>3.3371073416521754E-14</v>
      </c>
      <c r="AI89" s="17">
        <f t="shared" si="28"/>
        <v>0</v>
      </c>
      <c r="AJ89" s="10"/>
      <c r="AK89" s="10"/>
      <c r="AL89" s="10">
        <f t="shared" si="29"/>
        <v>-3.294418607949896E-14</v>
      </c>
      <c r="AM89" s="10"/>
      <c r="AN89" s="10">
        <f t="shared" si="30"/>
        <v>-5.2750692702829838E-11</v>
      </c>
      <c r="AO89" s="10"/>
      <c r="AR89" s="19"/>
      <c r="AS89" s="19"/>
      <c r="AT89" s="19"/>
      <c r="AU89" s="19"/>
      <c r="AV89" s="19"/>
      <c r="AW89" s="19"/>
      <c r="AX89" s="19"/>
      <c r="AY89" s="19"/>
      <c r="AZ89" s="19"/>
      <c r="BA89" s="19"/>
    </row>
    <row r="90" spans="1:53">
      <c r="A90" s="10">
        <f t="shared" si="18"/>
        <v>2085</v>
      </c>
      <c r="B90" s="73">
        <v>0</v>
      </c>
      <c r="C90" s="10">
        <f t="shared" si="19"/>
        <v>0</v>
      </c>
      <c r="D90" s="10">
        <f t="shared" si="2"/>
        <v>8.6970430857036263E-12</v>
      </c>
      <c r="E90" s="10">
        <f t="shared" si="3"/>
        <v>618138.37631958816</v>
      </c>
      <c r="F90" s="10">
        <f t="shared" si="4"/>
        <v>0</v>
      </c>
      <c r="G90" s="10">
        <f t="shared" si="20"/>
        <v>0</v>
      </c>
      <c r="H90" s="10">
        <f t="shared" si="5"/>
        <v>0</v>
      </c>
      <c r="I90" s="10">
        <f t="shared" si="6"/>
        <v>8.6970430857036263E-12</v>
      </c>
      <c r="J90" s="10">
        <f t="shared" si="7"/>
        <v>0</v>
      </c>
      <c r="K90" s="10">
        <f t="shared" si="8"/>
        <v>8.6970430857036263E-12</v>
      </c>
      <c r="L90" s="10">
        <f t="shared" si="21"/>
        <v>2.2612312022829427E-13</v>
      </c>
      <c r="M90" s="10">
        <f t="shared" si="32"/>
        <v>4.1310954657092225E-13</v>
      </c>
      <c r="N90" s="74">
        <v>0</v>
      </c>
      <c r="O90" s="10">
        <f t="shared" si="10"/>
        <v>-7.9126039054244756E-13</v>
      </c>
      <c r="P90" s="10">
        <f t="shared" si="22"/>
        <v>0</v>
      </c>
      <c r="Q90" s="10">
        <f t="shared" si="11"/>
        <v>8.7292438448504942E-15</v>
      </c>
      <c r="R90" s="10">
        <f t="shared" si="12"/>
        <v>1.099274064818588E-13</v>
      </c>
      <c r="S90" s="10">
        <f t="shared" si="13"/>
        <v>-3.3371073416521754E-14</v>
      </c>
      <c r="T90" s="10">
        <f t="shared" si="23"/>
        <v>-8.8507985976411656E-74</v>
      </c>
      <c r="U90" s="18"/>
      <c r="V90" s="74">
        <v>0</v>
      </c>
      <c r="W90" s="10">
        <f t="shared" si="24"/>
        <v>63</v>
      </c>
      <c r="X90" s="10">
        <v>0</v>
      </c>
      <c r="Y90" s="10">
        <f t="shared" si="25"/>
        <v>0</v>
      </c>
      <c r="Z90" s="10">
        <f t="shared" si="26"/>
        <v>0</v>
      </c>
      <c r="AA90" s="10">
        <v>0</v>
      </c>
      <c r="AB90" s="10">
        <v>0</v>
      </c>
      <c r="AC90" s="10">
        <f t="shared" si="31"/>
        <v>0</v>
      </c>
      <c r="AD90" s="10">
        <f t="shared" si="31"/>
        <v>0</v>
      </c>
      <c r="AE90" s="10">
        <f t="shared" si="15"/>
        <v>-3.3371073416521754E-14</v>
      </c>
      <c r="AF90" s="10">
        <f t="shared" si="16"/>
        <v>0</v>
      </c>
      <c r="AG90" s="10">
        <f t="shared" si="17"/>
        <v>3.3371073416521754E-14</v>
      </c>
      <c r="AH90" s="10">
        <f t="shared" si="27"/>
        <v>3.3371073416521754E-14</v>
      </c>
      <c r="AI90" s="17">
        <f t="shared" si="28"/>
        <v>0</v>
      </c>
      <c r="AJ90" s="10"/>
      <c r="AK90" s="10"/>
      <c r="AL90" s="10">
        <f t="shared" si="29"/>
        <v>-3.294418607949896E-14</v>
      </c>
      <c r="AM90" s="10"/>
      <c r="AN90" s="10">
        <f t="shared" si="30"/>
        <v>-5.2750692702829838E-11</v>
      </c>
      <c r="AO90" s="10"/>
      <c r="AR90" s="19"/>
      <c r="AS90" s="19"/>
      <c r="AT90" s="19"/>
      <c r="AU90" s="19"/>
      <c r="AV90" s="19"/>
      <c r="AW90" s="19"/>
      <c r="AX90" s="19"/>
      <c r="AY90" s="19"/>
      <c r="AZ90" s="19"/>
      <c r="BA90" s="19"/>
    </row>
    <row r="91" spans="1:53">
      <c r="A91" s="10">
        <f t="shared" si="18"/>
        <v>2086</v>
      </c>
      <c r="B91" s="73">
        <v>0</v>
      </c>
      <c r="C91" s="10">
        <f t="shared" si="19"/>
        <v>0</v>
      </c>
      <c r="D91" s="10">
        <f t="shared" si="2"/>
        <v>8.6970430857036263E-12</v>
      </c>
      <c r="E91" s="10">
        <f t="shared" si="3"/>
        <v>618138.37631958816</v>
      </c>
      <c r="F91" s="10">
        <f t="shared" si="4"/>
        <v>0</v>
      </c>
      <c r="G91" s="10">
        <f t="shared" si="20"/>
        <v>0</v>
      </c>
      <c r="H91" s="10">
        <f t="shared" si="5"/>
        <v>0</v>
      </c>
      <c r="I91" s="10">
        <f t="shared" si="6"/>
        <v>8.6970430857036263E-12</v>
      </c>
      <c r="J91" s="10">
        <f t="shared" si="7"/>
        <v>0</v>
      </c>
      <c r="K91" s="10">
        <f t="shared" si="8"/>
        <v>8.6970430857036263E-12</v>
      </c>
      <c r="L91" s="10">
        <f t="shared" si="21"/>
        <v>2.2612312022829427E-13</v>
      </c>
      <c r="M91" s="10">
        <f t="shared" si="32"/>
        <v>4.1310954657092225E-13</v>
      </c>
      <c r="N91" s="74">
        <v>0</v>
      </c>
      <c r="O91" s="10">
        <f t="shared" si="10"/>
        <v>-7.9126039054244756E-13</v>
      </c>
      <c r="P91" s="10">
        <f t="shared" si="22"/>
        <v>0</v>
      </c>
      <c r="Q91" s="10">
        <f t="shared" si="11"/>
        <v>8.7292438448504942E-15</v>
      </c>
      <c r="R91" s="10">
        <f t="shared" si="12"/>
        <v>1.099274064818588E-13</v>
      </c>
      <c r="S91" s="10">
        <f t="shared" si="13"/>
        <v>-3.3371073416521754E-14</v>
      </c>
      <c r="T91" s="10">
        <f t="shared" si="23"/>
        <v>-8.2869542317152601E-74</v>
      </c>
      <c r="U91" s="18"/>
      <c r="V91" s="74">
        <v>0</v>
      </c>
      <c r="W91" s="10">
        <f t="shared" si="24"/>
        <v>64</v>
      </c>
      <c r="X91" s="10">
        <v>0</v>
      </c>
      <c r="Y91" s="10">
        <f t="shared" si="25"/>
        <v>0</v>
      </c>
      <c r="Z91" s="10">
        <f t="shared" si="26"/>
        <v>0</v>
      </c>
      <c r="AA91" s="10">
        <v>0</v>
      </c>
      <c r="AB91" s="10">
        <v>0</v>
      </c>
      <c r="AC91" s="10">
        <f t="shared" si="31"/>
        <v>0</v>
      </c>
      <c r="AD91" s="10">
        <f t="shared" si="31"/>
        <v>0</v>
      </c>
      <c r="AE91" s="10">
        <f t="shared" si="15"/>
        <v>-3.3371073416521754E-14</v>
      </c>
      <c r="AF91" s="10">
        <f t="shared" si="16"/>
        <v>0</v>
      </c>
      <c r="AG91" s="10">
        <f t="shared" si="17"/>
        <v>3.3371073416521754E-14</v>
      </c>
      <c r="AH91" s="10">
        <f t="shared" si="27"/>
        <v>3.3371073416521754E-14</v>
      </c>
      <c r="AI91" s="17">
        <f t="shared" si="28"/>
        <v>0</v>
      </c>
      <c r="AJ91" s="10"/>
      <c r="AK91" s="10"/>
      <c r="AL91" s="10">
        <f t="shared" si="29"/>
        <v>-3.294418607949896E-14</v>
      </c>
      <c r="AM91" s="10"/>
      <c r="AN91" s="10">
        <f t="shared" si="30"/>
        <v>-5.2750692702829838E-11</v>
      </c>
      <c r="AO91" s="10"/>
      <c r="AR91" s="19"/>
      <c r="AS91" s="19"/>
      <c r="AT91" s="19"/>
      <c r="AU91" s="19"/>
      <c r="AV91" s="19"/>
      <c r="AW91" s="19"/>
      <c r="AX91" s="19"/>
      <c r="AY91" s="19"/>
      <c r="AZ91" s="19"/>
      <c r="BA91" s="19"/>
    </row>
    <row r="92" spans="1:53">
      <c r="A92" s="10">
        <f t="shared" ref="A92:A103" si="33">1+A91</f>
        <v>2087</v>
      </c>
      <c r="B92" s="73">
        <v>0</v>
      </c>
      <c r="C92" s="10">
        <f t="shared" si="19"/>
        <v>0</v>
      </c>
      <c r="D92" s="10">
        <f t="shared" ref="D92:D103" si="34">I91+C92</f>
        <v>8.6970430857036263E-12</v>
      </c>
      <c r="E92" s="10">
        <f t="shared" ref="E92:E103" si="35">E91+J92</f>
        <v>618138.37631958816</v>
      </c>
      <c r="F92" s="10">
        <f t="shared" ref="F92:F103" si="36">CA201</f>
        <v>0</v>
      </c>
      <c r="G92" s="10">
        <f t="shared" si="20"/>
        <v>0</v>
      </c>
      <c r="H92" s="10">
        <f t="shared" ref="H92:H103" si="37">(F92-G92)*$D$2</f>
        <v>0</v>
      </c>
      <c r="I92" s="10">
        <f t="shared" ref="I92:I103" si="38">D92-J92-H92</f>
        <v>8.6970430857036263E-12</v>
      </c>
      <c r="J92" s="10">
        <f t="shared" ref="J92:J103" si="39">CA387</f>
        <v>0</v>
      </c>
      <c r="K92" s="10">
        <f t="shared" ref="K92:K103" si="40">(+I92+D92)/2</f>
        <v>8.6970430857036263E-12</v>
      </c>
      <c r="L92" s="10">
        <f t="shared" si="21"/>
        <v>2.2612312022829427E-13</v>
      </c>
      <c r="M92" s="10">
        <f t="shared" si="32"/>
        <v>4.1310954657092225E-13</v>
      </c>
      <c r="N92" s="74">
        <v>0</v>
      </c>
      <c r="O92" s="10">
        <f t="shared" ref="O92:O103" si="41">AN92*$D$10</f>
        <v>-7.9126039054244756E-13</v>
      </c>
      <c r="P92" s="10">
        <f t="shared" si="22"/>
        <v>0</v>
      </c>
      <c r="Q92" s="10">
        <f t="shared" ref="Q92:Q103" si="42">(+AL92-(G92+L92+N92+O92+P92))*$D$1</f>
        <v>8.7292438448504942E-15</v>
      </c>
      <c r="R92" s="10">
        <f t="shared" ref="R92:R103" si="43">(+AL92-(G92+L92+N92+O92+P92+Q92))*$D$2</f>
        <v>1.099274064818588E-13</v>
      </c>
      <c r="S92" s="10">
        <f t="shared" ref="S92:S103" si="44">J92+M92+L92+N92+O92+P92+Q92+R92</f>
        <v>-3.3371073416521754E-14</v>
      </c>
      <c r="T92" s="10">
        <f t="shared" si="23"/>
        <v>-7.759029841312364E-74</v>
      </c>
      <c r="U92" s="18"/>
      <c r="V92" s="74">
        <v>0</v>
      </c>
      <c r="W92" s="10">
        <f t="shared" si="24"/>
        <v>65</v>
      </c>
      <c r="X92" s="10">
        <v>0</v>
      </c>
      <c r="Y92" s="10">
        <f t="shared" si="25"/>
        <v>0</v>
      </c>
      <c r="Z92" s="10">
        <f t="shared" si="26"/>
        <v>0</v>
      </c>
      <c r="AA92" s="10">
        <v>0</v>
      </c>
      <c r="AB92" s="10">
        <v>0</v>
      </c>
      <c r="AC92" s="10">
        <f t="shared" si="31"/>
        <v>0</v>
      </c>
      <c r="AD92" s="10">
        <f t="shared" si="31"/>
        <v>0</v>
      </c>
      <c r="AE92" s="10">
        <f t="shared" ref="AE92:AE103" si="45">S92</f>
        <v>-3.3371073416521754E-14</v>
      </c>
      <c r="AF92" s="10">
        <f t="shared" ref="AF92:AF103" si="46">V92</f>
        <v>0</v>
      </c>
      <c r="AG92" s="10">
        <f t="shared" ref="AG92:AG103" si="47">AF92-AE92</f>
        <v>3.3371073416521754E-14</v>
      </c>
      <c r="AH92" s="10">
        <f t="shared" si="27"/>
        <v>3.3371073416521754E-14</v>
      </c>
      <c r="AI92" s="17">
        <f t="shared" si="28"/>
        <v>0</v>
      </c>
      <c r="AJ92" s="10"/>
      <c r="AK92" s="10"/>
      <c r="AL92" s="10">
        <f t="shared" si="29"/>
        <v>-3.294418607949896E-14</v>
      </c>
      <c r="AM92" s="10"/>
      <c r="AN92" s="10">
        <f t="shared" si="30"/>
        <v>-5.2750692702829838E-11</v>
      </c>
      <c r="AO92" s="10"/>
      <c r="AR92" s="19"/>
      <c r="AS92" s="19"/>
      <c r="AT92" s="19"/>
      <c r="AU92" s="19"/>
      <c r="AV92" s="19"/>
      <c r="AW92" s="19"/>
      <c r="AX92" s="19"/>
      <c r="AY92" s="19"/>
      <c r="AZ92" s="19"/>
      <c r="BA92" s="19"/>
    </row>
    <row r="93" spans="1:53">
      <c r="A93" s="10">
        <f t="shared" si="33"/>
        <v>2088</v>
      </c>
      <c r="B93" s="73">
        <v>0</v>
      </c>
      <c r="C93" s="10">
        <f t="shared" ref="C93:C103" si="48">B93</f>
        <v>0</v>
      </c>
      <c r="D93" s="10">
        <f t="shared" si="34"/>
        <v>8.6970430857036263E-12</v>
      </c>
      <c r="E93" s="10">
        <f t="shared" si="35"/>
        <v>618138.37631958816</v>
      </c>
      <c r="F93" s="10">
        <f t="shared" si="36"/>
        <v>0</v>
      </c>
      <c r="G93" s="10">
        <f t="shared" ref="G93:G103" si="49">CA294</f>
        <v>0</v>
      </c>
      <c r="H93" s="10">
        <f t="shared" si="37"/>
        <v>0</v>
      </c>
      <c r="I93" s="10">
        <f t="shared" si="38"/>
        <v>8.6970430857036263E-12</v>
      </c>
      <c r="J93" s="10">
        <f t="shared" si="39"/>
        <v>0</v>
      </c>
      <c r="K93" s="10">
        <f t="shared" si="40"/>
        <v>8.6970430857036263E-12</v>
      </c>
      <c r="L93" s="10">
        <f t="shared" ref="L93:L103" si="50">IF(A93=1,$N$1*K93,$N$1*K93)</f>
        <v>2.2612312022829427E-13</v>
      </c>
      <c r="M93" s="10">
        <f t="shared" si="32"/>
        <v>4.1310954657092225E-13</v>
      </c>
      <c r="N93" s="74">
        <v>0</v>
      </c>
      <c r="O93" s="10">
        <f t="shared" si="41"/>
        <v>-7.9126039054244756E-13</v>
      </c>
      <c r="P93" s="10">
        <f t="shared" ref="P93:P103" si="51">AL93*$T$8</f>
        <v>0</v>
      </c>
      <c r="Q93" s="10">
        <f t="shared" si="42"/>
        <v>8.7292438448504942E-15</v>
      </c>
      <c r="R93" s="10">
        <f t="shared" si="43"/>
        <v>1.099274064818588E-13</v>
      </c>
      <c r="S93" s="10">
        <f t="shared" si="44"/>
        <v>-3.3371073416521754E-14</v>
      </c>
      <c r="T93" s="10">
        <f t="shared" ref="T93:T103" si="52">S93/(1+$D$3)^(A93-1)</f>
        <v>-7.2647371271790975E-74</v>
      </c>
      <c r="U93" s="18"/>
      <c r="V93" s="74">
        <v>0</v>
      </c>
      <c r="W93" s="10">
        <f t="shared" ref="W93:W103" si="53">1+W92</f>
        <v>66</v>
      </c>
      <c r="X93" s="10">
        <v>0</v>
      </c>
      <c r="Y93" s="10">
        <f t="shared" ref="Y93:Y103" si="54">+X93</f>
        <v>0</v>
      </c>
      <c r="Z93" s="10">
        <f t="shared" ref="Z93:Z103" si="55">X93*$Z$24</f>
        <v>0</v>
      </c>
      <c r="AA93" s="10">
        <v>0</v>
      </c>
      <c r="AB93" s="10">
        <v>0</v>
      </c>
      <c r="AC93" s="10">
        <f t="shared" si="31"/>
        <v>0</v>
      </c>
      <c r="AD93" s="10">
        <f t="shared" si="31"/>
        <v>0</v>
      </c>
      <c r="AE93" s="10">
        <f t="shared" si="45"/>
        <v>-3.3371073416521754E-14</v>
      </c>
      <c r="AF93" s="10">
        <f t="shared" si="46"/>
        <v>0</v>
      </c>
      <c r="AG93" s="10">
        <f t="shared" si="47"/>
        <v>3.3371073416521754E-14</v>
      </c>
      <c r="AH93" s="10">
        <f t="shared" ref="AH93:AH103" si="56">AF93-AE93</f>
        <v>3.3371073416521754E-14</v>
      </c>
      <c r="AI93" s="17">
        <f t="shared" ref="AI93:AI103" si="57">IF(A93=1,AF93-T89,AF93)</f>
        <v>0</v>
      </c>
      <c r="AJ93" s="10"/>
      <c r="AK93" s="10"/>
      <c r="AL93" s="10">
        <f t="shared" ref="AL93:AL103" si="58">(+J93+L93+M93+N93+O93-(($D$1+(1-$D$1)*$D$2)*(G93+L93+N93+O93)))/$T$16</f>
        <v>-3.294418607949896E-14</v>
      </c>
      <c r="AM93" s="10"/>
      <c r="AN93" s="10">
        <f t="shared" ref="AN93:AN103" si="59">C93-J92+AN92</f>
        <v>-5.2750692702829838E-11</v>
      </c>
      <c r="AO93" s="10"/>
      <c r="AR93" s="19"/>
      <c r="AS93" s="19"/>
      <c r="AT93" s="19"/>
      <c r="AU93" s="19"/>
      <c r="AV93" s="19"/>
      <c r="AW93" s="19"/>
      <c r="AX93" s="19"/>
      <c r="AY93" s="19"/>
      <c r="AZ93" s="19"/>
      <c r="BA93" s="19"/>
    </row>
    <row r="94" spans="1:53">
      <c r="A94" s="10">
        <f t="shared" si="33"/>
        <v>2089</v>
      </c>
      <c r="B94" s="73">
        <v>0</v>
      </c>
      <c r="C94" s="10">
        <f t="shared" si="48"/>
        <v>0</v>
      </c>
      <c r="D94" s="10">
        <f t="shared" si="34"/>
        <v>8.6970430857036263E-12</v>
      </c>
      <c r="E94" s="10">
        <f t="shared" si="35"/>
        <v>618138.37631958816</v>
      </c>
      <c r="F94" s="10">
        <f t="shared" si="36"/>
        <v>0</v>
      </c>
      <c r="G94" s="10">
        <f t="shared" si="49"/>
        <v>0</v>
      </c>
      <c r="H94" s="10">
        <f t="shared" si="37"/>
        <v>0</v>
      </c>
      <c r="I94" s="10">
        <f t="shared" si="38"/>
        <v>8.6970430857036263E-12</v>
      </c>
      <c r="J94" s="10">
        <f t="shared" si="39"/>
        <v>0</v>
      </c>
      <c r="K94" s="10">
        <f t="shared" si="40"/>
        <v>8.6970430857036263E-12</v>
      </c>
      <c r="L94" s="10">
        <f t="shared" si="50"/>
        <v>2.2612312022829427E-13</v>
      </c>
      <c r="M94" s="10">
        <f t="shared" si="32"/>
        <v>4.1310954657092225E-13</v>
      </c>
      <c r="N94" s="74">
        <v>0</v>
      </c>
      <c r="O94" s="10">
        <f t="shared" si="41"/>
        <v>-7.9126039054244756E-13</v>
      </c>
      <c r="P94" s="10">
        <f t="shared" si="51"/>
        <v>0</v>
      </c>
      <c r="Q94" s="10">
        <f t="shared" si="42"/>
        <v>8.7292438448504942E-15</v>
      </c>
      <c r="R94" s="10">
        <f t="shared" si="43"/>
        <v>1.099274064818588E-13</v>
      </c>
      <c r="S94" s="10">
        <f t="shared" si="44"/>
        <v>-3.3371073416521754E-14</v>
      </c>
      <c r="T94" s="10">
        <f t="shared" si="52"/>
        <v>-6.8019335672625516E-74</v>
      </c>
      <c r="U94" s="18"/>
      <c r="V94" s="74">
        <v>0</v>
      </c>
      <c r="W94" s="10">
        <f t="shared" si="53"/>
        <v>67</v>
      </c>
      <c r="X94" s="10">
        <v>0</v>
      </c>
      <c r="Y94" s="10">
        <f t="shared" si="54"/>
        <v>0</v>
      </c>
      <c r="Z94" s="10">
        <f t="shared" si="55"/>
        <v>0</v>
      </c>
      <c r="AA94" s="10">
        <v>0</v>
      </c>
      <c r="AB94" s="10">
        <v>0</v>
      </c>
      <c r="AC94" s="10">
        <f t="shared" si="31"/>
        <v>0</v>
      </c>
      <c r="AD94" s="10">
        <f t="shared" si="31"/>
        <v>0</v>
      </c>
      <c r="AE94" s="10">
        <f t="shared" si="45"/>
        <v>-3.3371073416521754E-14</v>
      </c>
      <c r="AF94" s="10">
        <f t="shared" si="46"/>
        <v>0</v>
      </c>
      <c r="AG94" s="10">
        <f t="shared" si="47"/>
        <v>3.3371073416521754E-14</v>
      </c>
      <c r="AH94" s="10">
        <f t="shared" si="56"/>
        <v>3.3371073416521754E-14</v>
      </c>
      <c r="AI94" s="17">
        <f t="shared" si="57"/>
        <v>0</v>
      </c>
      <c r="AJ94" s="10"/>
      <c r="AK94" s="10"/>
      <c r="AL94" s="10">
        <f t="shared" si="58"/>
        <v>-3.294418607949896E-14</v>
      </c>
      <c r="AM94" s="10"/>
      <c r="AN94" s="10">
        <f t="shared" si="59"/>
        <v>-5.2750692702829838E-11</v>
      </c>
      <c r="AO94" s="10"/>
      <c r="AR94" s="19"/>
      <c r="AS94" s="19"/>
      <c r="AT94" s="19"/>
      <c r="AU94" s="19"/>
      <c r="AV94" s="19"/>
      <c r="AW94" s="19"/>
      <c r="AX94" s="19"/>
      <c r="AY94" s="19"/>
      <c r="AZ94" s="19"/>
      <c r="BA94" s="19"/>
    </row>
    <row r="95" spans="1:53">
      <c r="A95" s="10">
        <f t="shared" si="33"/>
        <v>2090</v>
      </c>
      <c r="B95" s="73">
        <v>0</v>
      </c>
      <c r="C95" s="10">
        <f t="shared" si="48"/>
        <v>0</v>
      </c>
      <c r="D95" s="10">
        <f t="shared" si="34"/>
        <v>8.6970430857036263E-12</v>
      </c>
      <c r="E95" s="10">
        <f t="shared" si="35"/>
        <v>618138.37631958816</v>
      </c>
      <c r="F95" s="10">
        <f t="shared" si="36"/>
        <v>0</v>
      </c>
      <c r="G95" s="10">
        <f t="shared" si="49"/>
        <v>0</v>
      </c>
      <c r="H95" s="10">
        <f t="shared" si="37"/>
        <v>0</v>
      </c>
      <c r="I95" s="10">
        <f t="shared" si="38"/>
        <v>8.6970430857036263E-12</v>
      </c>
      <c r="J95" s="10">
        <f t="shared" si="39"/>
        <v>0</v>
      </c>
      <c r="K95" s="10">
        <f t="shared" si="40"/>
        <v>8.6970430857036263E-12</v>
      </c>
      <c r="L95" s="10">
        <f t="shared" si="50"/>
        <v>2.2612312022829427E-13</v>
      </c>
      <c r="M95" s="10">
        <f t="shared" si="32"/>
        <v>4.1310954657092225E-13</v>
      </c>
      <c r="N95" s="74">
        <v>0</v>
      </c>
      <c r="O95" s="10">
        <f t="shared" si="41"/>
        <v>-7.9126039054244756E-13</v>
      </c>
      <c r="P95" s="10">
        <f t="shared" si="51"/>
        <v>0</v>
      </c>
      <c r="Q95" s="10">
        <f t="shared" si="42"/>
        <v>8.7292438448504942E-15</v>
      </c>
      <c r="R95" s="10">
        <f t="shared" si="43"/>
        <v>1.099274064818588E-13</v>
      </c>
      <c r="S95" s="10">
        <f t="shared" si="44"/>
        <v>-3.3371073416521754E-14</v>
      </c>
      <c r="T95" s="10">
        <f t="shared" si="52"/>
        <v>-6.3686131299038895E-74</v>
      </c>
      <c r="U95" s="18"/>
      <c r="V95" s="74">
        <v>0</v>
      </c>
      <c r="W95" s="10">
        <f t="shared" si="53"/>
        <v>68</v>
      </c>
      <c r="X95" s="10">
        <v>0</v>
      </c>
      <c r="Y95" s="10">
        <f t="shared" si="54"/>
        <v>0</v>
      </c>
      <c r="Z95" s="10">
        <f t="shared" si="55"/>
        <v>0</v>
      </c>
      <c r="AA95" s="10">
        <v>0</v>
      </c>
      <c r="AB95" s="10">
        <v>0</v>
      </c>
      <c r="AC95" s="10">
        <f t="shared" si="31"/>
        <v>0</v>
      </c>
      <c r="AD95" s="10">
        <f t="shared" si="31"/>
        <v>0</v>
      </c>
      <c r="AE95" s="10">
        <f t="shared" si="45"/>
        <v>-3.3371073416521754E-14</v>
      </c>
      <c r="AF95" s="10">
        <f t="shared" si="46"/>
        <v>0</v>
      </c>
      <c r="AG95" s="10">
        <f t="shared" si="47"/>
        <v>3.3371073416521754E-14</v>
      </c>
      <c r="AH95" s="10">
        <f t="shared" si="56"/>
        <v>3.3371073416521754E-14</v>
      </c>
      <c r="AI95" s="17">
        <f t="shared" si="57"/>
        <v>0</v>
      </c>
      <c r="AJ95" s="10"/>
      <c r="AK95" s="10"/>
      <c r="AL95" s="10">
        <f t="shared" si="58"/>
        <v>-3.294418607949896E-14</v>
      </c>
      <c r="AM95" s="10"/>
      <c r="AN95" s="10">
        <f t="shared" si="59"/>
        <v>-5.2750692702829838E-11</v>
      </c>
      <c r="AO95" s="10"/>
      <c r="AR95" s="19"/>
      <c r="AS95" s="19"/>
      <c r="AT95" s="19"/>
      <c r="AU95" s="19"/>
      <c r="AV95" s="19"/>
      <c r="AW95" s="19"/>
      <c r="AX95" s="19"/>
      <c r="AY95" s="19"/>
      <c r="AZ95" s="19"/>
      <c r="BA95" s="19"/>
    </row>
    <row r="96" spans="1:53">
      <c r="A96" s="10">
        <f t="shared" si="33"/>
        <v>2091</v>
      </c>
      <c r="B96" s="73">
        <v>0</v>
      </c>
      <c r="C96" s="10">
        <f t="shared" si="48"/>
        <v>0</v>
      </c>
      <c r="D96" s="10">
        <f t="shared" si="34"/>
        <v>8.6970430857036263E-12</v>
      </c>
      <c r="E96" s="10">
        <f t="shared" si="35"/>
        <v>618138.37631958816</v>
      </c>
      <c r="F96" s="10">
        <f t="shared" si="36"/>
        <v>0</v>
      </c>
      <c r="G96" s="10">
        <f t="shared" si="49"/>
        <v>0</v>
      </c>
      <c r="H96" s="10">
        <f t="shared" si="37"/>
        <v>0</v>
      </c>
      <c r="I96" s="10">
        <f t="shared" si="38"/>
        <v>8.6970430857036263E-12</v>
      </c>
      <c r="J96" s="10">
        <f t="shared" si="39"/>
        <v>0</v>
      </c>
      <c r="K96" s="10">
        <f t="shared" si="40"/>
        <v>8.6970430857036263E-12</v>
      </c>
      <c r="L96" s="10">
        <f t="shared" si="50"/>
        <v>2.2612312022829427E-13</v>
      </c>
      <c r="M96" s="10">
        <f t="shared" si="32"/>
        <v>4.1310954657092225E-13</v>
      </c>
      <c r="N96" s="74">
        <v>0</v>
      </c>
      <c r="O96" s="10">
        <f t="shared" si="41"/>
        <v>-7.9126039054244756E-13</v>
      </c>
      <c r="P96" s="10">
        <f t="shared" si="51"/>
        <v>0</v>
      </c>
      <c r="Q96" s="10">
        <f t="shared" si="42"/>
        <v>8.7292438448504942E-15</v>
      </c>
      <c r="R96" s="10">
        <f t="shared" si="43"/>
        <v>1.099274064818588E-13</v>
      </c>
      <c r="S96" s="10">
        <f t="shared" si="44"/>
        <v>-3.3371073416521754E-14</v>
      </c>
      <c r="T96" s="10">
        <f t="shared" si="52"/>
        <v>-5.962897578652381E-74</v>
      </c>
      <c r="U96" s="18"/>
      <c r="V96" s="74">
        <v>0</v>
      </c>
      <c r="W96" s="10">
        <f t="shared" si="53"/>
        <v>69</v>
      </c>
      <c r="X96" s="10">
        <v>0</v>
      </c>
      <c r="Y96" s="10">
        <f t="shared" si="54"/>
        <v>0</v>
      </c>
      <c r="Z96" s="10">
        <f t="shared" si="55"/>
        <v>0</v>
      </c>
      <c r="AA96" s="10">
        <v>0</v>
      </c>
      <c r="AB96" s="10">
        <v>0</v>
      </c>
      <c r="AC96" s="10">
        <f t="shared" si="31"/>
        <v>0</v>
      </c>
      <c r="AD96" s="10">
        <f t="shared" si="31"/>
        <v>0</v>
      </c>
      <c r="AE96" s="10">
        <f t="shared" si="45"/>
        <v>-3.3371073416521754E-14</v>
      </c>
      <c r="AF96" s="10">
        <f t="shared" si="46"/>
        <v>0</v>
      </c>
      <c r="AG96" s="10">
        <f t="shared" si="47"/>
        <v>3.3371073416521754E-14</v>
      </c>
      <c r="AH96" s="10">
        <f t="shared" si="56"/>
        <v>3.3371073416521754E-14</v>
      </c>
      <c r="AI96" s="17">
        <f t="shared" si="57"/>
        <v>0</v>
      </c>
      <c r="AJ96" s="10"/>
      <c r="AK96" s="10"/>
      <c r="AL96" s="10">
        <f t="shared" si="58"/>
        <v>-3.294418607949896E-14</v>
      </c>
      <c r="AM96" s="10"/>
      <c r="AN96" s="10">
        <f t="shared" si="59"/>
        <v>-5.2750692702829838E-11</v>
      </c>
      <c r="AO96" s="10"/>
      <c r="AR96" s="19"/>
      <c r="AS96" s="19"/>
      <c r="AT96" s="19"/>
      <c r="AU96" s="19"/>
      <c r="AV96" s="19"/>
      <c r="AW96" s="19"/>
      <c r="AX96" s="19"/>
      <c r="AY96" s="19"/>
      <c r="AZ96" s="19"/>
      <c r="BA96" s="19"/>
    </row>
    <row r="97" spans="1:59">
      <c r="A97" s="10">
        <f t="shared" si="33"/>
        <v>2092</v>
      </c>
      <c r="B97" s="73">
        <v>0</v>
      </c>
      <c r="C97" s="10">
        <f t="shared" si="48"/>
        <v>0</v>
      </c>
      <c r="D97" s="10">
        <f t="shared" si="34"/>
        <v>8.6970430857036263E-12</v>
      </c>
      <c r="E97" s="10">
        <f t="shared" si="35"/>
        <v>618138.37631958816</v>
      </c>
      <c r="F97" s="10">
        <f t="shared" si="36"/>
        <v>0</v>
      </c>
      <c r="G97" s="10">
        <f t="shared" si="49"/>
        <v>0</v>
      </c>
      <c r="H97" s="10">
        <f t="shared" si="37"/>
        <v>0</v>
      </c>
      <c r="I97" s="10">
        <f t="shared" si="38"/>
        <v>8.6970430857036263E-12</v>
      </c>
      <c r="J97" s="10">
        <f t="shared" si="39"/>
        <v>0</v>
      </c>
      <c r="K97" s="10">
        <f t="shared" si="40"/>
        <v>8.6970430857036263E-12</v>
      </c>
      <c r="L97" s="10">
        <f t="shared" si="50"/>
        <v>2.2612312022829427E-13</v>
      </c>
      <c r="M97" s="10">
        <f t="shared" si="32"/>
        <v>4.1310954657092225E-13</v>
      </c>
      <c r="N97" s="74">
        <v>0</v>
      </c>
      <c r="O97" s="10">
        <f t="shared" si="41"/>
        <v>-7.9126039054244756E-13</v>
      </c>
      <c r="P97" s="10">
        <f t="shared" si="51"/>
        <v>0</v>
      </c>
      <c r="Q97" s="10">
        <f t="shared" si="42"/>
        <v>8.7292438448504942E-15</v>
      </c>
      <c r="R97" s="10">
        <f t="shared" si="43"/>
        <v>1.099274064818588E-13</v>
      </c>
      <c r="S97" s="10">
        <f t="shared" si="44"/>
        <v>-3.3371073416521754E-14</v>
      </c>
      <c r="T97" s="10">
        <f t="shared" si="52"/>
        <v>-5.5830283310104302E-74</v>
      </c>
      <c r="U97" s="18"/>
      <c r="V97" s="74">
        <v>0</v>
      </c>
      <c r="W97" s="10">
        <f t="shared" si="53"/>
        <v>70</v>
      </c>
      <c r="X97" s="10">
        <v>0</v>
      </c>
      <c r="Y97" s="10">
        <f t="shared" si="54"/>
        <v>0</v>
      </c>
      <c r="Z97" s="10">
        <f t="shared" si="55"/>
        <v>0</v>
      </c>
      <c r="AA97" s="10">
        <v>0</v>
      </c>
      <c r="AB97" s="10">
        <v>0</v>
      </c>
      <c r="AC97" s="10">
        <f t="shared" si="31"/>
        <v>0</v>
      </c>
      <c r="AD97" s="10">
        <f t="shared" si="31"/>
        <v>0</v>
      </c>
      <c r="AE97" s="10">
        <f t="shared" si="45"/>
        <v>-3.3371073416521754E-14</v>
      </c>
      <c r="AF97" s="10">
        <f t="shared" si="46"/>
        <v>0</v>
      </c>
      <c r="AG97" s="10">
        <f t="shared" si="47"/>
        <v>3.3371073416521754E-14</v>
      </c>
      <c r="AH97" s="10">
        <f t="shared" si="56"/>
        <v>3.3371073416521754E-14</v>
      </c>
      <c r="AI97" s="17">
        <f t="shared" si="57"/>
        <v>0</v>
      </c>
      <c r="AJ97" s="10"/>
      <c r="AK97" s="10"/>
      <c r="AL97" s="10">
        <f t="shared" si="58"/>
        <v>-3.294418607949896E-14</v>
      </c>
      <c r="AM97" s="10"/>
      <c r="AN97" s="10">
        <f t="shared" si="59"/>
        <v>-5.2750692702829838E-11</v>
      </c>
      <c r="AO97" s="10"/>
      <c r="AR97" s="19"/>
      <c r="AS97" s="19"/>
      <c r="AT97" s="19"/>
      <c r="AU97" s="19"/>
      <c r="AV97" s="19"/>
      <c r="AW97" s="19"/>
      <c r="AX97" s="19"/>
      <c r="AY97" s="19"/>
      <c r="AZ97" s="19"/>
      <c r="BA97" s="19"/>
    </row>
    <row r="98" spans="1:59">
      <c r="A98" s="10">
        <f t="shared" si="33"/>
        <v>2093</v>
      </c>
      <c r="B98" s="73">
        <v>0</v>
      </c>
      <c r="C98" s="10">
        <f t="shared" si="48"/>
        <v>0</v>
      </c>
      <c r="D98" s="10">
        <f t="shared" si="34"/>
        <v>8.6970430857036263E-12</v>
      </c>
      <c r="E98" s="10">
        <f t="shared" si="35"/>
        <v>618138.37631958816</v>
      </c>
      <c r="F98" s="10">
        <f t="shared" si="36"/>
        <v>0</v>
      </c>
      <c r="G98" s="10">
        <f t="shared" si="49"/>
        <v>0</v>
      </c>
      <c r="H98" s="10">
        <f t="shared" si="37"/>
        <v>0</v>
      </c>
      <c r="I98" s="10">
        <f t="shared" si="38"/>
        <v>8.6970430857036263E-12</v>
      </c>
      <c r="J98" s="10">
        <f t="shared" si="39"/>
        <v>0</v>
      </c>
      <c r="K98" s="10">
        <f t="shared" si="40"/>
        <v>8.6970430857036263E-12</v>
      </c>
      <c r="L98" s="10">
        <f t="shared" si="50"/>
        <v>2.2612312022829427E-13</v>
      </c>
      <c r="M98" s="10">
        <f t="shared" si="32"/>
        <v>4.1310954657092225E-13</v>
      </c>
      <c r="N98" s="74">
        <v>0</v>
      </c>
      <c r="O98" s="10">
        <f t="shared" si="41"/>
        <v>-7.9126039054244756E-13</v>
      </c>
      <c r="P98" s="10">
        <f t="shared" si="51"/>
        <v>0</v>
      </c>
      <c r="Q98" s="10">
        <f t="shared" si="42"/>
        <v>8.7292438448504942E-15</v>
      </c>
      <c r="R98" s="10">
        <f t="shared" si="43"/>
        <v>1.099274064818588E-13</v>
      </c>
      <c r="S98" s="10">
        <f t="shared" si="44"/>
        <v>-3.3371073416521754E-14</v>
      </c>
      <c r="T98" s="10">
        <f t="shared" si="52"/>
        <v>-5.2273588358211576E-74</v>
      </c>
      <c r="U98" s="18"/>
      <c r="V98" s="74">
        <v>0</v>
      </c>
      <c r="W98" s="10">
        <f t="shared" si="53"/>
        <v>71</v>
      </c>
      <c r="X98" s="10">
        <v>0</v>
      </c>
      <c r="Y98" s="10">
        <f t="shared" si="54"/>
        <v>0</v>
      </c>
      <c r="Z98" s="10">
        <f t="shared" si="55"/>
        <v>0</v>
      </c>
      <c r="AA98" s="10">
        <v>0</v>
      </c>
      <c r="AB98" s="10">
        <v>0</v>
      </c>
      <c r="AC98" s="10">
        <f t="shared" si="31"/>
        <v>0</v>
      </c>
      <c r="AD98" s="10">
        <f t="shared" si="31"/>
        <v>0</v>
      </c>
      <c r="AE98" s="10">
        <f t="shared" si="45"/>
        <v>-3.3371073416521754E-14</v>
      </c>
      <c r="AF98" s="10">
        <f t="shared" si="46"/>
        <v>0</v>
      </c>
      <c r="AG98" s="10">
        <f t="shared" si="47"/>
        <v>3.3371073416521754E-14</v>
      </c>
      <c r="AH98" s="10">
        <f t="shared" si="56"/>
        <v>3.3371073416521754E-14</v>
      </c>
      <c r="AI98" s="17">
        <f t="shared" si="57"/>
        <v>0</v>
      </c>
      <c r="AJ98" s="10"/>
      <c r="AK98" s="10"/>
      <c r="AL98" s="10">
        <f t="shared" si="58"/>
        <v>-3.294418607949896E-14</v>
      </c>
      <c r="AM98" s="10"/>
      <c r="AN98" s="10">
        <f t="shared" si="59"/>
        <v>-5.2750692702829838E-11</v>
      </c>
      <c r="AO98" s="10"/>
      <c r="AR98" s="19"/>
      <c r="AS98" s="19"/>
      <c r="AT98" s="19"/>
      <c r="AU98" s="19"/>
      <c r="AV98" s="19"/>
      <c r="AW98" s="19"/>
      <c r="AX98" s="19"/>
      <c r="AY98" s="19"/>
      <c r="AZ98" s="19"/>
      <c r="BA98" s="19"/>
    </row>
    <row r="99" spans="1:59">
      <c r="A99" s="10">
        <f t="shared" si="33"/>
        <v>2094</v>
      </c>
      <c r="B99" s="73">
        <v>0</v>
      </c>
      <c r="C99" s="10">
        <f t="shared" si="48"/>
        <v>0</v>
      </c>
      <c r="D99" s="10">
        <f t="shared" si="34"/>
        <v>8.6970430857036263E-12</v>
      </c>
      <c r="E99" s="10">
        <f t="shared" si="35"/>
        <v>618138.37631958816</v>
      </c>
      <c r="F99" s="10">
        <f t="shared" si="36"/>
        <v>0</v>
      </c>
      <c r="G99" s="10">
        <f t="shared" si="49"/>
        <v>0</v>
      </c>
      <c r="H99" s="10">
        <f t="shared" si="37"/>
        <v>0</v>
      </c>
      <c r="I99" s="10">
        <f t="shared" si="38"/>
        <v>8.6970430857036263E-12</v>
      </c>
      <c r="J99" s="10">
        <f t="shared" si="39"/>
        <v>0</v>
      </c>
      <c r="K99" s="10">
        <f t="shared" si="40"/>
        <v>8.6970430857036263E-12</v>
      </c>
      <c r="L99" s="10">
        <f t="shared" si="50"/>
        <v>2.2612312022829427E-13</v>
      </c>
      <c r="M99" s="10">
        <f t="shared" si="32"/>
        <v>4.1310954657092225E-13</v>
      </c>
      <c r="N99" s="74">
        <v>0</v>
      </c>
      <c r="O99" s="10">
        <f t="shared" si="41"/>
        <v>-7.9126039054244756E-13</v>
      </c>
      <c r="P99" s="10">
        <f t="shared" si="51"/>
        <v>0</v>
      </c>
      <c r="Q99" s="10">
        <f t="shared" si="42"/>
        <v>8.7292438448504942E-15</v>
      </c>
      <c r="R99" s="10">
        <f t="shared" si="43"/>
        <v>1.099274064818588E-13</v>
      </c>
      <c r="S99" s="10">
        <f t="shared" si="44"/>
        <v>-3.3371073416521754E-14</v>
      </c>
      <c r="T99" s="10">
        <f t="shared" si="52"/>
        <v>-4.8943474362581528E-74</v>
      </c>
      <c r="U99" s="18"/>
      <c r="V99" s="74">
        <v>0</v>
      </c>
      <c r="W99" s="10">
        <f t="shared" si="53"/>
        <v>72</v>
      </c>
      <c r="X99" s="10">
        <v>0</v>
      </c>
      <c r="Y99" s="10">
        <f t="shared" si="54"/>
        <v>0</v>
      </c>
      <c r="Z99" s="10">
        <f t="shared" si="55"/>
        <v>0</v>
      </c>
      <c r="AA99" s="10">
        <v>0</v>
      </c>
      <c r="AB99" s="10">
        <v>0</v>
      </c>
      <c r="AC99" s="10">
        <f t="shared" si="31"/>
        <v>0</v>
      </c>
      <c r="AD99" s="10">
        <f t="shared" si="31"/>
        <v>0</v>
      </c>
      <c r="AE99" s="10">
        <f t="shared" si="45"/>
        <v>-3.3371073416521754E-14</v>
      </c>
      <c r="AF99" s="10">
        <f t="shared" si="46"/>
        <v>0</v>
      </c>
      <c r="AG99" s="10">
        <f t="shared" si="47"/>
        <v>3.3371073416521754E-14</v>
      </c>
      <c r="AH99" s="10">
        <f t="shared" si="56"/>
        <v>3.3371073416521754E-14</v>
      </c>
      <c r="AI99" s="17">
        <f t="shared" si="57"/>
        <v>0</v>
      </c>
      <c r="AJ99" s="10"/>
      <c r="AK99" s="10"/>
      <c r="AL99" s="10">
        <f t="shared" si="58"/>
        <v>-3.294418607949896E-14</v>
      </c>
      <c r="AM99" s="10"/>
      <c r="AN99" s="10">
        <f t="shared" si="59"/>
        <v>-5.2750692702829838E-11</v>
      </c>
      <c r="AO99" s="10"/>
      <c r="AR99" s="19"/>
      <c r="AS99" s="19"/>
      <c r="AT99" s="19"/>
      <c r="AU99" s="19"/>
      <c r="AV99" s="19"/>
      <c r="AW99" s="19"/>
      <c r="AX99" s="19"/>
      <c r="AY99" s="19"/>
      <c r="AZ99" s="19"/>
      <c r="BA99" s="19"/>
    </row>
    <row r="100" spans="1:59">
      <c r="A100" s="10">
        <f t="shared" si="33"/>
        <v>2095</v>
      </c>
      <c r="B100" s="73">
        <v>0</v>
      </c>
      <c r="C100" s="10">
        <f t="shared" si="48"/>
        <v>0</v>
      </c>
      <c r="D100" s="10">
        <f t="shared" si="34"/>
        <v>8.6970430857036263E-12</v>
      </c>
      <c r="E100" s="10">
        <f t="shared" si="35"/>
        <v>618138.37631958816</v>
      </c>
      <c r="F100" s="10">
        <f t="shared" si="36"/>
        <v>0</v>
      </c>
      <c r="G100" s="10">
        <f t="shared" si="49"/>
        <v>0</v>
      </c>
      <c r="H100" s="10">
        <f t="shared" si="37"/>
        <v>0</v>
      </c>
      <c r="I100" s="10">
        <f t="shared" si="38"/>
        <v>8.6970430857036263E-12</v>
      </c>
      <c r="J100" s="10">
        <f t="shared" si="39"/>
        <v>0</v>
      </c>
      <c r="K100" s="10">
        <f t="shared" si="40"/>
        <v>8.6970430857036263E-12</v>
      </c>
      <c r="L100" s="10">
        <f t="shared" si="50"/>
        <v>2.2612312022829427E-13</v>
      </c>
      <c r="M100" s="10">
        <f t="shared" si="32"/>
        <v>4.1310954657092225E-13</v>
      </c>
      <c r="N100" s="74">
        <v>0</v>
      </c>
      <c r="O100" s="10">
        <f t="shared" si="41"/>
        <v>-7.9126039054244756E-13</v>
      </c>
      <c r="P100" s="10">
        <f t="shared" si="51"/>
        <v>0</v>
      </c>
      <c r="Q100" s="10">
        <f t="shared" si="42"/>
        <v>8.7292438448504942E-15</v>
      </c>
      <c r="R100" s="10">
        <f t="shared" si="43"/>
        <v>1.099274064818588E-13</v>
      </c>
      <c r="S100" s="10">
        <f t="shared" si="44"/>
        <v>-3.3371073416521754E-14</v>
      </c>
      <c r="T100" s="10">
        <f t="shared" si="52"/>
        <v>-4.5825506874818846E-74</v>
      </c>
      <c r="U100" s="18"/>
      <c r="V100" s="74">
        <v>0</v>
      </c>
      <c r="W100" s="10">
        <f t="shared" si="53"/>
        <v>73</v>
      </c>
      <c r="X100" s="10">
        <v>0</v>
      </c>
      <c r="Y100" s="10">
        <f t="shared" si="54"/>
        <v>0</v>
      </c>
      <c r="Z100" s="10">
        <f t="shared" si="55"/>
        <v>0</v>
      </c>
      <c r="AA100" s="10">
        <v>0</v>
      </c>
      <c r="AB100" s="10">
        <v>0</v>
      </c>
      <c r="AC100" s="10">
        <f t="shared" si="31"/>
        <v>0</v>
      </c>
      <c r="AD100" s="10">
        <f t="shared" si="31"/>
        <v>0</v>
      </c>
      <c r="AE100" s="10">
        <f t="shared" si="45"/>
        <v>-3.3371073416521754E-14</v>
      </c>
      <c r="AF100" s="10">
        <f t="shared" si="46"/>
        <v>0</v>
      </c>
      <c r="AG100" s="10">
        <f t="shared" si="47"/>
        <v>3.3371073416521754E-14</v>
      </c>
      <c r="AH100" s="10">
        <f t="shared" si="56"/>
        <v>3.3371073416521754E-14</v>
      </c>
      <c r="AI100" s="17">
        <f t="shared" si="57"/>
        <v>0</v>
      </c>
      <c r="AJ100" s="10"/>
      <c r="AK100" s="10"/>
      <c r="AL100" s="10">
        <f t="shared" si="58"/>
        <v>-3.294418607949896E-14</v>
      </c>
      <c r="AM100" s="10"/>
      <c r="AN100" s="10">
        <f t="shared" si="59"/>
        <v>-5.2750692702829838E-11</v>
      </c>
      <c r="AO100" s="10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</row>
    <row r="101" spans="1:59">
      <c r="A101" s="10">
        <f t="shared" si="33"/>
        <v>2096</v>
      </c>
      <c r="B101" s="73">
        <v>0</v>
      </c>
      <c r="C101" s="10">
        <f t="shared" si="48"/>
        <v>0</v>
      </c>
      <c r="D101" s="10">
        <f t="shared" si="34"/>
        <v>8.6970430857036263E-12</v>
      </c>
      <c r="E101" s="10">
        <f t="shared" si="35"/>
        <v>618138.37631958816</v>
      </c>
      <c r="F101" s="10">
        <f t="shared" si="36"/>
        <v>0</v>
      </c>
      <c r="G101" s="10">
        <f t="shared" si="49"/>
        <v>0</v>
      </c>
      <c r="H101" s="10">
        <f t="shared" si="37"/>
        <v>0</v>
      </c>
      <c r="I101" s="10">
        <f t="shared" si="38"/>
        <v>8.6970430857036263E-12</v>
      </c>
      <c r="J101" s="10">
        <f t="shared" si="39"/>
        <v>0</v>
      </c>
      <c r="K101" s="10">
        <f t="shared" si="40"/>
        <v>8.6970430857036263E-12</v>
      </c>
      <c r="L101" s="10">
        <f t="shared" si="50"/>
        <v>2.2612312022829427E-13</v>
      </c>
      <c r="M101" s="10">
        <f t="shared" si="32"/>
        <v>4.1310954657092225E-13</v>
      </c>
      <c r="N101" s="74">
        <v>0</v>
      </c>
      <c r="O101" s="10">
        <f t="shared" si="41"/>
        <v>-7.9126039054244756E-13</v>
      </c>
      <c r="P101" s="10">
        <f t="shared" si="51"/>
        <v>0</v>
      </c>
      <c r="Q101" s="10">
        <f t="shared" si="42"/>
        <v>8.7292438448504942E-15</v>
      </c>
      <c r="R101" s="10">
        <f t="shared" si="43"/>
        <v>1.099274064818588E-13</v>
      </c>
      <c r="S101" s="10">
        <f t="shared" si="44"/>
        <v>-3.3371073416521754E-14</v>
      </c>
      <c r="T101" s="10">
        <f t="shared" si="52"/>
        <v>-4.290617099998018E-74</v>
      </c>
      <c r="U101" s="18"/>
      <c r="V101" s="74">
        <v>0</v>
      </c>
      <c r="W101" s="10">
        <f t="shared" si="53"/>
        <v>74</v>
      </c>
      <c r="X101" s="10">
        <v>0</v>
      </c>
      <c r="Y101" s="10">
        <f t="shared" si="54"/>
        <v>0</v>
      </c>
      <c r="Z101" s="10">
        <f t="shared" si="55"/>
        <v>0</v>
      </c>
      <c r="AA101" s="10">
        <v>0</v>
      </c>
      <c r="AB101" s="10">
        <v>0</v>
      </c>
      <c r="AC101" s="10">
        <f t="shared" si="31"/>
        <v>0</v>
      </c>
      <c r="AD101" s="10">
        <f t="shared" si="31"/>
        <v>0</v>
      </c>
      <c r="AE101" s="10">
        <f t="shared" si="45"/>
        <v>-3.3371073416521754E-14</v>
      </c>
      <c r="AF101" s="10">
        <f t="shared" si="46"/>
        <v>0</v>
      </c>
      <c r="AG101" s="10">
        <f t="shared" si="47"/>
        <v>3.3371073416521754E-14</v>
      </c>
      <c r="AH101" s="10">
        <f t="shared" si="56"/>
        <v>3.3371073416521754E-14</v>
      </c>
      <c r="AI101" s="17">
        <f t="shared" si="57"/>
        <v>0</v>
      </c>
      <c r="AJ101" s="10"/>
      <c r="AK101" s="10"/>
      <c r="AL101" s="10">
        <f t="shared" si="58"/>
        <v>-3.294418607949896E-14</v>
      </c>
      <c r="AM101" s="10"/>
      <c r="AN101" s="10">
        <f t="shared" si="59"/>
        <v>-5.2750692702829838E-11</v>
      </c>
      <c r="AO101" s="10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</row>
    <row r="102" spans="1:59">
      <c r="A102" s="10">
        <f t="shared" si="33"/>
        <v>2097</v>
      </c>
      <c r="B102" s="73">
        <v>0</v>
      </c>
      <c r="C102" s="10">
        <f t="shared" si="48"/>
        <v>0</v>
      </c>
      <c r="D102" s="10">
        <f t="shared" si="34"/>
        <v>8.6970430857036263E-12</v>
      </c>
      <c r="E102" s="10">
        <f t="shared" si="35"/>
        <v>618138.37631958816</v>
      </c>
      <c r="F102" s="10">
        <f t="shared" si="36"/>
        <v>0</v>
      </c>
      <c r="G102" s="10">
        <f t="shared" si="49"/>
        <v>0</v>
      </c>
      <c r="H102" s="10">
        <f t="shared" si="37"/>
        <v>0</v>
      </c>
      <c r="I102" s="10">
        <f t="shared" si="38"/>
        <v>8.6970430857036263E-12</v>
      </c>
      <c r="J102" s="10">
        <f t="shared" si="39"/>
        <v>0</v>
      </c>
      <c r="K102" s="10">
        <f t="shared" si="40"/>
        <v>8.6970430857036263E-12</v>
      </c>
      <c r="L102" s="10">
        <f t="shared" si="50"/>
        <v>2.2612312022829427E-13</v>
      </c>
      <c r="M102" s="10">
        <f t="shared" si="32"/>
        <v>4.1310954657092225E-13</v>
      </c>
      <c r="N102" s="74">
        <v>0</v>
      </c>
      <c r="O102" s="10">
        <f t="shared" si="41"/>
        <v>-7.9126039054244756E-13</v>
      </c>
      <c r="P102" s="10">
        <f t="shared" si="51"/>
        <v>0</v>
      </c>
      <c r="Q102" s="10">
        <f t="shared" si="42"/>
        <v>8.7292438448504942E-15</v>
      </c>
      <c r="R102" s="10">
        <f t="shared" si="43"/>
        <v>1.099274064818588E-13</v>
      </c>
      <c r="S102" s="10">
        <f t="shared" si="44"/>
        <v>-3.3371073416521754E-14</v>
      </c>
      <c r="T102" s="10">
        <f t="shared" si="52"/>
        <v>-4.0172812815980837E-74</v>
      </c>
      <c r="U102" s="18"/>
      <c r="V102" s="74">
        <v>0</v>
      </c>
      <c r="W102" s="10">
        <f t="shared" si="53"/>
        <v>75</v>
      </c>
      <c r="X102" s="10">
        <v>0</v>
      </c>
      <c r="Y102" s="10">
        <f t="shared" si="54"/>
        <v>0</v>
      </c>
      <c r="Z102" s="10">
        <f t="shared" si="55"/>
        <v>0</v>
      </c>
      <c r="AA102" s="10">
        <v>0</v>
      </c>
      <c r="AB102" s="10">
        <v>0</v>
      </c>
      <c r="AC102" s="10">
        <f t="shared" si="31"/>
        <v>0</v>
      </c>
      <c r="AD102" s="10">
        <f t="shared" si="31"/>
        <v>0</v>
      </c>
      <c r="AE102" s="10">
        <f t="shared" si="45"/>
        <v>-3.3371073416521754E-14</v>
      </c>
      <c r="AF102" s="10">
        <f t="shared" si="46"/>
        <v>0</v>
      </c>
      <c r="AG102" s="10">
        <f t="shared" si="47"/>
        <v>3.3371073416521754E-14</v>
      </c>
      <c r="AH102" s="10">
        <f t="shared" si="56"/>
        <v>3.3371073416521754E-14</v>
      </c>
      <c r="AI102" s="17">
        <f t="shared" si="57"/>
        <v>0</v>
      </c>
      <c r="AJ102" s="10"/>
      <c r="AK102" s="10"/>
      <c r="AL102" s="10">
        <f t="shared" si="58"/>
        <v>-3.294418607949896E-14</v>
      </c>
      <c r="AM102" s="10"/>
      <c r="AN102" s="10">
        <f t="shared" si="59"/>
        <v>-5.2750692702829838E-11</v>
      </c>
      <c r="AO102" s="10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</row>
    <row r="103" spans="1:59">
      <c r="A103" s="10">
        <f t="shared" si="33"/>
        <v>2098</v>
      </c>
      <c r="B103" s="73">
        <v>0</v>
      </c>
      <c r="C103" s="10">
        <f t="shared" si="48"/>
        <v>0</v>
      </c>
      <c r="D103" s="10">
        <f t="shared" si="34"/>
        <v>8.6970430857036263E-12</v>
      </c>
      <c r="E103" s="10">
        <f t="shared" si="35"/>
        <v>618138.37631958816</v>
      </c>
      <c r="F103" s="10">
        <f t="shared" si="36"/>
        <v>0</v>
      </c>
      <c r="G103" s="10">
        <f t="shared" si="49"/>
        <v>0</v>
      </c>
      <c r="H103" s="10">
        <f t="shared" si="37"/>
        <v>0</v>
      </c>
      <c r="I103" s="10">
        <f t="shared" si="38"/>
        <v>8.6970430857036263E-12</v>
      </c>
      <c r="J103" s="10">
        <f t="shared" si="39"/>
        <v>0</v>
      </c>
      <c r="K103" s="10">
        <f t="shared" si="40"/>
        <v>8.6970430857036263E-12</v>
      </c>
      <c r="L103" s="10">
        <f t="shared" si="50"/>
        <v>2.2612312022829427E-13</v>
      </c>
      <c r="M103" s="10">
        <f t="shared" si="32"/>
        <v>4.1310954657092225E-13</v>
      </c>
      <c r="N103" s="74">
        <v>0</v>
      </c>
      <c r="O103" s="10">
        <f t="shared" si="41"/>
        <v>-7.9126039054244756E-13</v>
      </c>
      <c r="P103" s="10">
        <f t="shared" si="51"/>
        <v>0</v>
      </c>
      <c r="Q103" s="10">
        <f t="shared" si="42"/>
        <v>8.7292438448504942E-15</v>
      </c>
      <c r="R103" s="10">
        <f t="shared" si="43"/>
        <v>1.099274064818588E-13</v>
      </c>
      <c r="S103" s="10">
        <f t="shared" si="44"/>
        <v>-3.3371073416521754E-14</v>
      </c>
      <c r="T103" s="10">
        <f t="shared" si="52"/>
        <v>-3.7613584524906215E-74</v>
      </c>
      <c r="U103" s="18"/>
      <c r="V103" s="74">
        <v>0</v>
      </c>
      <c r="W103" s="10">
        <f t="shared" si="53"/>
        <v>76</v>
      </c>
      <c r="X103" s="10">
        <v>0</v>
      </c>
      <c r="Y103" s="10">
        <f t="shared" si="54"/>
        <v>0</v>
      </c>
      <c r="Z103" s="10">
        <f t="shared" si="55"/>
        <v>0</v>
      </c>
      <c r="AA103" s="10">
        <v>0</v>
      </c>
      <c r="AB103" s="10">
        <v>0</v>
      </c>
      <c r="AC103" s="10">
        <f t="shared" si="31"/>
        <v>0</v>
      </c>
      <c r="AD103" s="10">
        <f t="shared" si="31"/>
        <v>0</v>
      </c>
      <c r="AE103" s="10">
        <f t="shared" si="45"/>
        <v>-3.3371073416521754E-14</v>
      </c>
      <c r="AF103" s="10">
        <f t="shared" si="46"/>
        <v>0</v>
      </c>
      <c r="AG103" s="10">
        <f t="shared" si="47"/>
        <v>3.3371073416521754E-14</v>
      </c>
      <c r="AH103" s="10">
        <f t="shared" si="56"/>
        <v>3.3371073416521754E-14</v>
      </c>
      <c r="AI103" s="17">
        <f t="shared" si="57"/>
        <v>0</v>
      </c>
      <c r="AJ103" s="10"/>
      <c r="AK103" s="10"/>
      <c r="AL103" s="10">
        <f t="shared" si="58"/>
        <v>-3.294418607949896E-14</v>
      </c>
      <c r="AM103" s="10"/>
      <c r="AN103" s="10">
        <f t="shared" si="59"/>
        <v>-5.2750692702829838E-11</v>
      </c>
      <c r="AO103" s="10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</row>
    <row r="104" spans="1:59">
      <c r="A104" s="71" t="s">
        <v>148</v>
      </c>
      <c r="B104" s="71" t="s">
        <v>148</v>
      </c>
      <c r="C104" s="71" t="s">
        <v>148</v>
      </c>
      <c r="D104" s="71" t="s">
        <v>148</v>
      </c>
      <c r="E104" s="71" t="s">
        <v>148</v>
      </c>
      <c r="F104" s="71" t="s">
        <v>148</v>
      </c>
      <c r="G104" s="71" t="s">
        <v>148</v>
      </c>
      <c r="H104" s="71" t="s">
        <v>148</v>
      </c>
      <c r="I104" s="71" t="s">
        <v>148</v>
      </c>
      <c r="J104" s="71" t="s">
        <v>148</v>
      </c>
      <c r="K104" s="71" t="s">
        <v>148</v>
      </c>
      <c r="L104" s="71" t="s">
        <v>148</v>
      </c>
      <c r="M104" s="71" t="s">
        <v>148</v>
      </c>
      <c r="N104" s="71" t="s">
        <v>148</v>
      </c>
      <c r="O104" s="71" t="s">
        <v>148</v>
      </c>
      <c r="P104" s="71" t="s">
        <v>148</v>
      </c>
      <c r="Q104" s="71" t="s">
        <v>148</v>
      </c>
      <c r="R104" s="71" t="s">
        <v>148</v>
      </c>
      <c r="S104" s="71" t="s">
        <v>148</v>
      </c>
      <c r="T104" s="71" t="s">
        <v>148</v>
      </c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</row>
    <row r="105" spans="1:59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</row>
    <row r="106" spans="1:59">
      <c r="A106" s="9" t="s">
        <v>149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</row>
    <row r="107" spans="1:59">
      <c r="A107" s="9" t="s">
        <v>150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</row>
    <row r="108" spans="1:59">
      <c r="A108" s="9" t="s">
        <v>151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</row>
    <row r="109" spans="1:59">
      <c r="A109" s="9" t="s">
        <v>152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</row>
    <row r="110" spans="1:59">
      <c r="A110" s="9" t="s">
        <v>153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</row>
    <row r="111" spans="1:59">
      <c r="A111" s="9" t="s">
        <v>154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</row>
    <row r="112" spans="1:59">
      <c r="A112" s="9" t="s">
        <v>155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</row>
    <row r="113" spans="1:59">
      <c r="A113" s="9" t="s">
        <v>156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</row>
    <row r="114" spans="1:59">
      <c r="A114" s="9" t="s">
        <v>157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</row>
    <row r="115" spans="1:59">
      <c r="A115" s="9" t="s">
        <v>158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</row>
    <row r="116" spans="1:59">
      <c r="A116" s="9" t="s">
        <v>159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</row>
    <row r="117" spans="1:59">
      <c r="A117" s="9" t="s">
        <v>160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</row>
    <row r="118" spans="1:59">
      <c r="A118" s="9" t="s">
        <v>161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</row>
    <row r="119" spans="1:59">
      <c r="A119" s="9" t="s">
        <v>162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</row>
    <row r="120" spans="1:59">
      <c r="A120" s="9" t="s">
        <v>163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</row>
    <row r="121" spans="1:59">
      <c r="A121" s="9" t="s">
        <v>164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</row>
    <row r="122" spans="1:59">
      <c r="A122" s="9" t="s">
        <v>165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</row>
    <row r="123" spans="1:59">
      <c r="A123" s="9" t="s">
        <v>166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</row>
    <row r="124" spans="1:59">
      <c r="A124" s="9" t="s">
        <v>167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</row>
    <row r="125" spans="1:59">
      <c r="A125" s="9" t="s">
        <v>168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</row>
    <row r="126" spans="1:59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</row>
    <row r="127" spans="1:59">
      <c r="A127" s="9" t="s">
        <v>169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</row>
    <row r="128" spans="1:59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</row>
    <row r="129" spans="1:84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</row>
    <row r="130" spans="1:84">
      <c r="A130" s="9" t="s">
        <v>170</v>
      </c>
      <c r="B130" s="10"/>
      <c r="C130" s="10"/>
      <c r="D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</row>
    <row r="131" spans="1:84">
      <c r="A131" s="10"/>
      <c r="B131" s="10"/>
      <c r="C131" s="10"/>
      <c r="D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</row>
    <row r="132" spans="1:84">
      <c r="A132" s="9" t="s">
        <v>171</v>
      </c>
      <c r="B132" s="10">
        <f>$D$4</f>
        <v>4</v>
      </c>
      <c r="C132" s="10"/>
      <c r="D132" s="19"/>
      <c r="E132" s="19"/>
      <c r="F132" s="19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</row>
    <row r="133" spans="1:84">
      <c r="A133" s="10"/>
      <c r="B133" s="10"/>
      <c r="C133" s="10">
        <v>1</v>
      </c>
      <c r="D133" s="10">
        <v>2</v>
      </c>
      <c r="E133" s="10">
        <v>3</v>
      </c>
      <c r="F133" s="10">
        <v>4</v>
      </c>
      <c r="G133" s="10">
        <v>5</v>
      </c>
      <c r="H133" s="10">
        <v>6</v>
      </c>
      <c r="I133" s="10">
        <v>7</v>
      </c>
      <c r="J133" s="10">
        <v>8</v>
      </c>
      <c r="K133" s="10">
        <v>9</v>
      </c>
      <c r="L133" s="10">
        <v>10</v>
      </c>
      <c r="M133" s="10">
        <v>11</v>
      </c>
      <c r="N133" s="10">
        <v>12</v>
      </c>
      <c r="O133" s="10">
        <v>13</v>
      </c>
      <c r="P133" s="10">
        <v>14</v>
      </c>
      <c r="Q133" s="10">
        <v>15</v>
      </c>
      <c r="R133" s="10">
        <v>16</v>
      </c>
      <c r="S133" s="10">
        <v>17</v>
      </c>
      <c r="T133" s="10">
        <v>18</v>
      </c>
      <c r="U133" s="10">
        <v>19</v>
      </c>
      <c r="V133" s="10">
        <v>20</v>
      </c>
      <c r="W133" s="10">
        <v>21</v>
      </c>
      <c r="X133" s="10">
        <v>22</v>
      </c>
      <c r="Y133" s="10">
        <v>23</v>
      </c>
      <c r="Z133" s="10">
        <v>24</v>
      </c>
      <c r="AA133" s="10">
        <v>25</v>
      </c>
      <c r="AB133" s="10">
        <v>26</v>
      </c>
      <c r="AC133" s="10">
        <v>27</v>
      </c>
      <c r="AD133" s="10">
        <v>28</v>
      </c>
      <c r="AE133" s="10">
        <v>29</v>
      </c>
      <c r="AF133" s="10">
        <v>30</v>
      </c>
      <c r="AG133" s="10">
        <v>31</v>
      </c>
      <c r="AH133" s="10">
        <v>32</v>
      </c>
      <c r="AI133" s="10">
        <v>33</v>
      </c>
      <c r="AJ133" s="10">
        <v>34</v>
      </c>
      <c r="AK133" s="10">
        <v>35</v>
      </c>
      <c r="AL133" s="10">
        <v>36</v>
      </c>
      <c r="AM133" s="10">
        <v>37</v>
      </c>
      <c r="AN133" s="10">
        <v>38</v>
      </c>
      <c r="AO133" s="10">
        <v>39</v>
      </c>
      <c r="AP133" s="10">
        <v>40</v>
      </c>
      <c r="AQ133" s="10">
        <v>41</v>
      </c>
      <c r="AR133" s="10">
        <v>42</v>
      </c>
      <c r="AS133" s="10">
        <v>43</v>
      </c>
      <c r="AT133" s="10">
        <v>44</v>
      </c>
      <c r="AU133" s="10">
        <v>45</v>
      </c>
      <c r="AV133" s="10">
        <v>46</v>
      </c>
      <c r="AW133" s="10">
        <v>47</v>
      </c>
      <c r="AX133" s="10">
        <v>48</v>
      </c>
      <c r="AY133" s="10">
        <v>49</v>
      </c>
      <c r="AZ133" s="10">
        <v>50</v>
      </c>
      <c r="BA133" s="10">
        <v>51</v>
      </c>
      <c r="BB133" s="10">
        <v>52</v>
      </c>
      <c r="BC133" s="10">
        <v>53</v>
      </c>
      <c r="BD133" s="10">
        <v>54</v>
      </c>
      <c r="BE133" s="10">
        <v>55</v>
      </c>
      <c r="BF133" s="10">
        <v>56</v>
      </c>
      <c r="BG133" s="10">
        <v>57</v>
      </c>
      <c r="BH133" s="10">
        <v>58</v>
      </c>
      <c r="BI133" s="10">
        <v>59</v>
      </c>
      <c r="BJ133" s="10">
        <v>60</v>
      </c>
      <c r="BK133" s="10">
        <v>61</v>
      </c>
      <c r="BL133" s="10">
        <v>62</v>
      </c>
      <c r="BM133" s="10">
        <v>63</v>
      </c>
      <c r="BN133" s="10">
        <v>64</v>
      </c>
      <c r="BO133" s="10">
        <v>65</v>
      </c>
      <c r="BP133" s="10">
        <v>66</v>
      </c>
      <c r="BQ133" s="10">
        <v>67</v>
      </c>
      <c r="BR133" s="10">
        <v>68</v>
      </c>
      <c r="BS133" s="10">
        <v>69</v>
      </c>
      <c r="BT133" s="10">
        <v>70</v>
      </c>
      <c r="BU133" s="10">
        <v>71</v>
      </c>
      <c r="BV133" s="10">
        <v>72</v>
      </c>
      <c r="BW133" s="10">
        <v>73</v>
      </c>
      <c r="BX133" s="10">
        <v>74</v>
      </c>
      <c r="BY133" s="10">
        <v>75</v>
      </c>
      <c r="BZ133" s="10">
        <v>76</v>
      </c>
      <c r="CA133" s="15" t="s">
        <v>78</v>
      </c>
    </row>
    <row r="134" spans="1:84">
      <c r="A134" s="10"/>
      <c r="B134" s="10"/>
      <c r="C134" s="71" t="s">
        <v>28</v>
      </c>
      <c r="D134" s="71" t="s">
        <v>28</v>
      </c>
      <c r="E134" s="71" t="s">
        <v>28</v>
      </c>
      <c r="F134" s="71" t="s">
        <v>28</v>
      </c>
      <c r="G134" s="71" t="s">
        <v>28</v>
      </c>
      <c r="H134" s="71" t="s">
        <v>28</v>
      </c>
      <c r="I134" s="71" t="s">
        <v>28</v>
      </c>
      <c r="J134" s="71" t="s">
        <v>28</v>
      </c>
      <c r="K134" s="71" t="s">
        <v>28</v>
      </c>
      <c r="L134" s="71" t="s">
        <v>28</v>
      </c>
      <c r="M134" s="71" t="s">
        <v>28</v>
      </c>
      <c r="N134" s="71" t="s">
        <v>28</v>
      </c>
      <c r="O134" s="71" t="s">
        <v>28</v>
      </c>
      <c r="P134" s="71" t="s">
        <v>28</v>
      </c>
      <c r="Q134" s="71" t="s">
        <v>28</v>
      </c>
      <c r="R134" s="71" t="s">
        <v>28</v>
      </c>
      <c r="S134" s="71" t="s">
        <v>28</v>
      </c>
      <c r="T134" s="71" t="s">
        <v>28</v>
      </c>
      <c r="U134" s="71" t="s">
        <v>28</v>
      </c>
      <c r="V134" s="71" t="s">
        <v>28</v>
      </c>
      <c r="W134" s="71" t="s">
        <v>28</v>
      </c>
      <c r="X134" s="71" t="s">
        <v>28</v>
      </c>
      <c r="Y134" s="71" t="s">
        <v>28</v>
      </c>
      <c r="Z134" s="71" t="s">
        <v>28</v>
      </c>
      <c r="AA134" s="71" t="s">
        <v>28</v>
      </c>
      <c r="AB134" s="71" t="s">
        <v>28</v>
      </c>
      <c r="AC134" s="71" t="s">
        <v>28</v>
      </c>
      <c r="AD134" s="71" t="s">
        <v>28</v>
      </c>
      <c r="AE134" s="71" t="s">
        <v>28</v>
      </c>
      <c r="AF134" s="71" t="s">
        <v>28</v>
      </c>
      <c r="AG134" s="71" t="s">
        <v>28</v>
      </c>
      <c r="AH134" s="71" t="s">
        <v>28</v>
      </c>
      <c r="AI134" s="71" t="s">
        <v>28</v>
      </c>
      <c r="AJ134" s="71" t="s">
        <v>28</v>
      </c>
      <c r="AK134" s="71" t="s">
        <v>28</v>
      </c>
      <c r="AL134" s="71" t="s">
        <v>28</v>
      </c>
      <c r="AM134" s="71" t="s">
        <v>28</v>
      </c>
      <c r="AN134" s="71" t="s">
        <v>28</v>
      </c>
      <c r="AO134" s="71" t="s">
        <v>28</v>
      </c>
      <c r="AP134" s="71" t="s">
        <v>28</v>
      </c>
      <c r="AQ134" s="71" t="s">
        <v>28</v>
      </c>
      <c r="AR134" s="71" t="s">
        <v>28</v>
      </c>
      <c r="AS134" s="71" t="s">
        <v>28</v>
      </c>
      <c r="AT134" s="71" t="s">
        <v>28</v>
      </c>
      <c r="AU134" s="71" t="s">
        <v>28</v>
      </c>
      <c r="AV134" s="71" t="s">
        <v>28</v>
      </c>
      <c r="AW134" s="71" t="s">
        <v>28</v>
      </c>
      <c r="AX134" s="71" t="s">
        <v>28</v>
      </c>
      <c r="AY134" s="71" t="s">
        <v>28</v>
      </c>
      <c r="AZ134" s="71" t="s">
        <v>28</v>
      </c>
      <c r="BA134" s="71" t="s">
        <v>28</v>
      </c>
      <c r="BB134" s="71" t="s">
        <v>28</v>
      </c>
      <c r="BC134" s="71" t="s">
        <v>28</v>
      </c>
      <c r="BD134" s="71" t="s">
        <v>28</v>
      </c>
      <c r="BE134" s="71" t="s">
        <v>28</v>
      </c>
      <c r="BF134" s="71" t="s">
        <v>28</v>
      </c>
      <c r="BG134" s="71" t="s">
        <v>28</v>
      </c>
      <c r="BH134" s="71" t="s">
        <v>28</v>
      </c>
      <c r="BI134" s="71" t="s">
        <v>28</v>
      </c>
      <c r="BJ134" s="71" t="s">
        <v>28</v>
      </c>
      <c r="BK134" s="71" t="s">
        <v>28</v>
      </c>
      <c r="BL134" s="71" t="s">
        <v>28</v>
      </c>
      <c r="BM134" s="71" t="s">
        <v>28</v>
      </c>
      <c r="BN134" s="71" t="s">
        <v>28</v>
      </c>
      <c r="BO134" s="71" t="s">
        <v>28</v>
      </c>
      <c r="BP134" s="71" t="s">
        <v>28</v>
      </c>
      <c r="BQ134" s="71" t="s">
        <v>28</v>
      </c>
      <c r="BR134" s="71" t="s">
        <v>28</v>
      </c>
      <c r="BS134" s="71" t="s">
        <v>28</v>
      </c>
      <c r="BT134" s="71" t="s">
        <v>28</v>
      </c>
      <c r="BU134" s="71" t="s">
        <v>28</v>
      </c>
      <c r="BV134" s="71" t="s">
        <v>28</v>
      </c>
      <c r="BW134" s="71" t="s">
        <v>28</v>
      </c>
      <c r="BX134" s="71" t="s">
        <v>28</v>
      </c>
      <c r="BY134" s="71" t="s">
        <v>28</v>
      </c>
      <c r="BZ134" s="71" t="s">
        <v>28</v>
      </c>
      <c r="CA134" s="71" t="s">
        <v>28</v>
      </c>
    </row>
    <row r="135" spans="1:84">
      <c r="A135" s="9" t="s">
        <v>72</v>
      </c>
      <c r="B135" s="9" t="s">
        <v>172</v>
      </c>
      <c r="C135" s="10">
        <f>$B28</f>
        <v>0</v>
      </c>
      <c r="D135" s="10">
        <f>$B29</f>
        <v>40530.309234972388</v>
      </c>
      <c r="E135" s="75">
        <f>$B30</f>
        <v>82062.114481399156</v>
      </c>
      <c r="F135" s="75">
        <f>$B31</f>
        <v>167570.36392906745</v>
      </c>
      <c r="G135" s="75">
        <f>$B32</f>
        <v>91641.623573830439</v>
      </c>
      <c r="H135" s="75">
        <f>$B33</f>
        <v>52249.414009728767</v>
      </c>
      <c r="I135" s="10">
        <f>$B34</f>
        <v>9515.3984909956362</v>
      </c>
      <c r="J135" s="75">
        <f>$B35</f>
        <v>9805.3780513661277</v>
      </c>
      <c r="K135" s="75">
        <f>$B36</f>
        <v>8889.3525359408486</v>
      </c>
      <c r="L135" s="75">
        <f>$B37</f>
        <v>9150.3746882384585</v>
      </c>
      <c r="M135" s="75">
        <f>$B38</f>
        <v>9419.4029849847502</v>
      </c>
      <c r="N135" s="75">
        <f>$B39</f>
        <v>9696.6942151858802</v>
      </c>
      <c r="O135" s="75">
        <f>$B40</f>
        <v>9982.5131721887265</v>
      </c>
      <c r="P135" s="75">
        <f>$B41</f>
        <v>10277.124831109864</v>
      </c>
      <c r="Q135" s="75">
        <f>$B42</f>
        <v>10580.807515415559</v>
      </c>
      <c r="R135" s="75">
        <f>$B43</f>
        <v>10893.859185874197</v>
      </c>
      <c r="S135" s="75">
        <f>$B44</f>
        <v>11216.559007836322</v>
      </c>
      <c r="T135" s="75">
        <f>$B45</f>
        <v>11549.23144466528</v>
      </c>
      <c r="U135" s="75">
        <f>$B46</f>
        <v>11892.191089947424</v>
      </c>
      <c r="V135" s="75">
        <f>$B47</f>
        <v>12245.756077635544</v>
      </c>
      <c r="W135" s="75">
        <f>$B48</f>
        <v>12610.269145928614</v>
      </c>
      <c r="X135" s="75">
        <f>$B49</f>
        <v>12986.086867350699</v>
      </c>
      <c r="Y135" s="75">
        <f>$B50</f>
        <v>13373.551785926093</v>
      </c>
      <c r="Z135" s="75">
        <f>$B51</f>
        <v>0</v>
      </c>
      <c r="AA135" s="75">
        <f>$B52</f>
        <v>0</v>
      </c>
      <c r="AB135" s="75">
        <f>$B53</f>
        <v>0</v>
      </c>
      <c r="AC135" s="75">
        <f>$B54</f>
        <v>0</v>
      </c>
      <c r="AD135" s="75">
        <f>$B55</f>
        <v>0</v>
      </c>
      <c r="AE135" s="75">
        <f>$B56</f>
        <v>0</v>
      </c>
      <c r="AF135" s="75">
        <f>$B57</f>
        <v>0</v>
      </c>
      <c r="AG135" s="75">
        <f>$B58</f>
        <v>0</v>
      </c>
      <c r="AH135" s="75">
        <f>$B59</f>
        <v>0</v>
      </c>
      <c r="AI135" s="75">
        <f>$B60</f>
        <v>0</v>
      </c>
      <c r="AJ135" s="75">
        <f>$B61</f>
        <v>0</v>
      </c>
      <c r="AK135" s="75">
        <f>$B62</f>
        <v>0</v>
      </c>
      <c r="AL135" s="75">
        <f>$B63</f>
        <v>0</v>
      </c>
      <c r="AM135" s="75">
        <f>$B64</f>
        <v>0</v>
      </c>
      <c r="AN135" s="75">
        <f>$B65</f>
        <v>0</v>
      </c>
      <c r="AO135" s="75">
        <f>$B66</f>
        <v>0</v>
      </c>
      <c r="AP135" s="75">
        <f>$B67</f>
        <v>0</v>
      </c>
      <c r="AQ135" s="75">
        <f>$B68</f>
        <v>0</v>
      </c>
      <c r="AR135" s="10">
        <f>$B69</f>
        <v>0</v>
      </c>
      <c r="AS135" s="10">
        <f>$B70</f>
        <v>0</v>
      </c>
      <c r="AT135" s="10">
        <f>$B71</f>
        <v>0</v>
      </c>
      <c r="AU135" s="10">
        <f>$B72</f>
        <v>0</v>
      </c>
      <c r="AV135" s="10">
        <f>$B73</f>
        <v>0</v>
      </c>
      <c r="AW135" s="10">
        <f>$B74</f>
        <v>0</v>
      </c>
      <c r="AX135" s="10">
        <f>$B75</f>
        <v>0</v>
      </c>
      <c r="AY135" s="10">
        <f>$B76</f>
        <v>0</v>
      </c>
      <c r="AZ135" s="10">
        <f>$B77</f>
        <v>0</v>
      </c>
      <c r="BA135" s="10">
        <f>$B78</f>
        <v>0</v>
      </c>
      <c r="BB135" s="10">
        <f>$B79</f>
        <v>0</v>
      </c>
      <c r="BC135" s="10">
        <f>$B80</f>
        <v>0</v>
      </c>
      <c r="BD135" s="10">
        <f>$B81</f>
        <v>0</v>
      </c>
      <c r="BE135" s="10">
        <f>$B82</f>
        <v>0</v>
      </c>
      <c r="BF135" s="10">
        <f>$B83</f>
        <v>0</v>
      </c>
      <c r="BG135" s="10">
        <f>$B84</f>
        <v>0</v>
      </c>
      <c r="BH135" s="10">
        <f>$B85</f>
        <v>0</v>
      </c>
      <c r="BI135" s="10">
        <f>$B86</f>
        <v>0</v>
      </c>
      <c r="BJ135" s="10">
        <f>$B87</f>
        <v>0</v>
      </c>
      <c r="BK135" s="10">
        <f>$B88</f>
        <v>0</v>
      </c>
      <c r="BL135" s="10">
        <f>$B89</f>
        <v>0</v>
      </c>
      <c r="BM135" s="10">
        <f>$B90</f>
        <v>0</v>
      </c>
      <c r="BN135" s="10">
        <f>$B91</f>
        <v>0</v>
      </c>
      <c r="BO135" s="10">
        <f>$B92</f>
        <v>0</v>
      </c>
      <c r="BP135" s="10">
        <f>$B93</f>
        <v>0</v>
      </c>
      <c r="BQ135" s="10">
        <f>$B94</f>
        <v>0</v>
      </c>
      <c r="BR135" s="10">
        <f>$B95</f>
        <v>0</v>
      </c>
      <c r="BS135" s="10">
        <f>$B96</f>
        <v>0</v>
      </c>
      <c r="BT135" s="10">
        <f>$B97</f>
        <v>0</v>
      </c>
      <c r="BU135" s="10">
        <f>$B98</f>
        <v>0</v>
      </c>
      <c r="BV135" s="10">
        <f>$B99</f>
        <v>0</v>
      </c>
      <c r="BW135" s="10">
        <f>$B100</f>
        <v>0</v>
      </c>
      <c r="BX135" s="10">
        <f>$B101</f>
        <v>0</v>
      </c>
      <c r="BY135" s="10">
        <f>$B102</f>
        <v>0</v>
      </c>
      <c r="BZ135" s="10">
        <f>$B103</f>
        <v>0</v>
      </c>
      <c r="CA135" s="10">
        <f>SUM($C135:$BZ135)</f>
        <v>618138.37631958828</v>
      </c>
      <c r="CC135" s="9" t="s">
        <v>173</v>
      </c>
      <c r="CD135" s="9" t="s">
        <v>174</v>
      </c>
      <c r="CE135" s="9" t="s">
        <v>175</v>
      </c>
      <c r="CF135" s="9" t="s">
        <v>176</v>
      </c>
    </row>
    <row r="136" spans="1:84">
      <c r="A136" s="10"/>
      <c r="B136" s="10"/>
      <c r="C136" s="71" t="s">
        <v>28</v>
      </c>
      <c r="D136" s="71" t="s">
        <v>28</v>
      </c>
      <c r="E136" s="71" t="s">
        <v>28</v>
      </c>
      <c r="F136" s="71" t="s">
        <v>28</v>
      </c>
      <c r="G136" s="71" t="s">
        <v>28</v>
      </c>
      <c r="H136" s="71" t="s">
        <v>28</v>
      </c>
      <c r="I136" s="71" t="s">
        <v>28</v>
      </c>
      <c r="J136" s="71" t="s">
        <v>28</v>
      </c>
      <c r="K136" s="71" t="s">
        <v>28</v>
      </c>
      <c r="L136" s="71" t="s">
        <v>28</v>
      </c>
      <c r="M136" s="71" t="s">
        <v>28</v>
      </c>
      <c r="N136" s="71" t="s">
        <v>28</v>
      </c>
      <c r="O136" s="71" t="s">
        <v>28</v>
      </c>
      <c r="P136" s="71" t="s">
        <v>28</v>
      </c>
      <c r="Q136" s="71" t="s">
        <v>28</v>
      </c>
      <c r="R136" s="71" t="s">
        <v>28</v>
      </c>
      <c r="S136" s="71" t="s">
        <v>28</v>
      </c>
      <c r="T136" s="71" t="s">
        <v>28</v>
      </c>
      <c r="U136" s="71" t="s">
        <v>28</v>
      </c>
      <c r="V136" s="71" t="s">
        <v>28</v>
      </c>
      <c r="W136" s="71" t="s">
        <v>28</v>
      </c>
      <c r="X136" s="71" t="s">
        <v>28</v>
      </c>
      <c r="Y136" s="71" t="s">
        <v>28</v>
      </c>
      <c r="Z136" s="71" t="s">
        <v>28</v>
      </c>
      <c r="AA136" s="71" t="s">
        <v>28</v>
      </c>
      <c r="AB136" s="71" t="s">
        <v>28</v>
      </c>
      <c r="AC136" s="71" t="s">
        <v>28</v>
      </c>
      <c r="AD136" s="71" t="s">
        <v>28</v>
      </c>
      <c r="AE136" s="71" t="s">
        <v>28</v>
      </c>
      <c r="AF136" s="71" t="s">
        <v>28</v>
      </c>
      <c r="AG136" s="71" t="s">
        <v>28</v>
      </c>
      <c r="AH136" s="71" t="s">
        <v>28</v>
      </c>
      <c r="AI136" s="71" t="s">
        <v>28</v>
      </c>
      <c r="AJ136" s="71" t="s">
        <v>28</v>
      </c>
      <c r="AK136" s="71" t="s">
        <v>28</v>
      </c>
      <c r="AL136" s="71" t="s">
        <v>28</v>
      </c>
      <c r="AM136" s="71" t="s">
        <v>28</v>
      </c>
      <c r="AN136" s="71" t="s">
        <v>28</v>
      </c>
      <c r="AO136" s="71" t="s">
        <v>28</v>
      </c>
      <c r="AP136" s="71" t="s">
        <v>28</v>
      </c>
      <c r="AQ136" s="71" t="s">
        <v>28</v>
      </c>
      <c r="AR136" s="71" t="s">
        <v>28</v>
      </c>
      <c r="AS136" s="71" t="s">
        <v>28</v>
      </c>
      <c r="AT136" s="71" t="s">
        <v>28</v>
      </c>
      <c r="AU136" s="71" t="s">
        <v>28</v>
      </c>
      <c r="AV136" s="71" t="s">
        <v>28</v>
      </c>
      <c r="AW136" s="71" t="s">
        <v>28</v>
      </c>
      <c r="AX136" s="71" t="s">
        <v>28</v>
      </c>
      <c r="AY136" s="71" t="s">
        <v>28</v>
      </c>
      <c r="AZ136" s="71" t="s">
        <v>28</v>
      </c>
      <c r="BA136" s="71" t="s">
        <v>28</v>
      </c>
      <c r="BB136" s="71" t="s">
        <v>28</v>
      </c>
      <c r="BC136" s="71" t="s">
        <v>28</v>
      </c>
      <c r="BD136" s="71" t="s">
        <v>28</v>
      </c>
      <c r="BE136" s="71" t="s">
        <v>28</v>
      </c>
      <c r="BF136" s="71" t="s">
        <v>28</v>
      </c>
      <c r="BG136" s="71" t="s">
        <v>28</v>
      </c>
      <c r="BH136" s="71" t="s">
        <v>28</v>
      </c>
      <c r="BI136" s="71" t="s">
        <v>28</v>
      </c>
      <c r="BJ136" s="71" t="s">
        <v>28</v>
      </c>
      <c r="BK136" s="71" t="s">
        <v>28</v>
      </c>
      <c r="BL136" s="71" t="s">
        <v>28</v>
      </c>
      <c r="BM136" s="71" t="s">
        <v>28</v>
      </c>
      <c r="BN136" s="71" t="s">
        <v>28</v>
      </c>
      <c r="BO136" s="71" t="s">
        <v>28</v>
      </c>
      <c r="BP136" s="71" t="s">
        <v>28</v>
      </c>
      <c r="BQ136" s="71" t="s">
        <v>28</v>
      </c>
      <c r="BR136" s="71" t="s">
        <v>28</v>
      </c>
      <c r="BS136" s="71" t="s">
        <v>28</v>
      </c>
      <c r="BT136" s="71" t="s">
        <v>28</v>
      </c>
      <c r="BU136" s="71" t="s">
        <v>28</v>
      </c>
      <c r="BV136" s="71" t="s">
        <v>28</v>
      </c>
      <c r="BW136" s="71" t="s">
        <v>28</v>
      </c>
      <c r="BX136" s="71" t="s">
        <v>28</v>
      </c>
      <c r="BY136" s="71" t="s">
        <v>28</v>
      </c>
      <c r="BZ136" s="71" t="s">
        <v>28</v>
      </c>
      <c r="CA136" s="71" t="s">
        <v>28</v>
      </c>
      <c r="CC136" s="10"/>
      <c r="CD136" s="10"/>
      <c r="CE136" s="10"/>
      <c r="CF136" s="10"/>
    </row>
    <row r="137" spans="1:84">
      <c r="A137" s="76">
        <f>IF($B$132=1,CC137,IF($B$132=2,CD137,IF($B$132=3,CE137,IF($B$132=4,CF137,#VALUE!))))</f>
        <v>0.2</v>
      </c>
      <c r="B137" s="10">
        <f>+B136+1</f>
        <v>1</v>
      </c>
      <c r="C137" s="77">
        <f>C$135*$A137</f>
        <v>0</v>
      </c>
      <c r="E137" s="19"/>
      <c r="F137" s="19"/>
      <c r="G137" s="19"/>
      <c r="H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S137" s="10"/>
      <c r="AT137" s="10"/>
      <c r="AU137" s="10"/>
      <c r="AV137" s="10"/>
      <c r="AW137" s="10"/>
      <c r="AX137" s="10"/>
      <c r="AY137" s="10"/>
      <c r="AZ137" s="10"/>
      <c r="BA137" s="10"/>
      <c r="CA137" s="10">
        <f t="shared" ref="CA137:CA200" si="60">SUM($C137:$BZ137)</f>
        <v>0</v>
      </c>
      <c r="CC137" s="78">
        <v>1.5869999999999999E-2</v>
      </c>
      <c r="CD137" s="78">
        <v>3.7499999999999999E-2</v>
      </c>
      <c r="CE137" s="78">
        <v>0.14285999999999999</v>
      </c>
      <c r="CF137" s="78">
        <v>0.2</v>
      </c>
    </row>
    <row r="138" spans="1:84">
      <c r="A138" s="76">
        <f t="shared" ref="A138:A201" si="61">IF($B$132=1,CC138,IF($B$132=2,CD138,IF($B$132=3,CE138,IF($B$132=4,CF138,#VALUE!))))</f>
        <v>0.32</v>
      </c>
      <c r="B138" s="10">
        <f t="shared" ref="B138:B201" si="62">+B137+1</f>
        <v>2</v>
      </c>
      <c r="C138" s="77">
        <f t="shared" ref="C138:C201" si="63">C$135*$A138</f>
        <v>0</v>
      </c>
      <c r="D138" s="15">
        <f>D$135*$A137</f>
        <v>8106.0618469944784</v>
      </c>
      <c r="E138" s="19"/>
      <c r="F138" s="19"/>
      <c r="G138" s="19"/>
      <c r="H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S138" s="10"/>
      <c r="AT138" s="10"/>
      <c r="AU138" s="10"/>
      <c r="AV138" s="10"/>
      <c r="AW138" s="10"/>
      <c r="AX138" s="10"/>
      <c r="AY138" s="10"/>
      <c r="AZ138" s="10"/>
      <c r="BA138" s="10"/>
      <c r="CA138" s="10">
        <f t="shared" si="60"/>
        <v>8106.0618469944784</v>
      </c>
      <c r="CC138" s="78">
        <v>3.175E-2</v>
      </c>
      <c r="CD138" s="78">
        <v>7.2190000000000004E-2</v>
      </c>
      <c r="CE138" s="78">
        <v>0.24490000000000001</v>
      </c>
      <c r="CF138" s="78">
        <v>0.32</v>
      </c>
    </row>
    <row r="139" spans="1:84">
      <c r="A139" s="76">
        <f t="shared" si="61"/>
        <v>0.192</v>
      </c>
      <c r="B139" s="10">
        <f t="shared" si="62"/>
        <v>3</v>
      </c>
      <c r="C139" s="77">
        <f t="shared" si="63"/>
        <v>0</v>
      </c>
      <c r="D139" s="15">
        <f t="shared" ref="D139:D202" si="64">D$135*$A138</f>
        <v>12969.698955191165</v>
      </c>
      <c r="E139" s="19">
        <f>E$135*$A137</f>
        <v>16412.422896279833</v>
      </c>
      <c r="F139" s="19"/>
      <c r="G139" s="19"/>
      <c r="H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S139" s="10"/>
      <c r="AT139" s="10"/>
      <c r="AU139" s="10"/>
      <c r="AV139" s="10"/>
      <c r="AW139" s="10"/>
      <c r="AX139" s="10"/>
      <c r="AY139" s="10"/>
      <c r="AZ139" s="10"/>
      <c r="BA139" s="10"/>
      <c r="CA139" s="10">
        <f t="shared" si="60"/>
        <v>29382.121851470998</v>
      </c>
      <c r="CC139" s="78">
        <v>3.175E-2</v>
      </c>
      <c r="CD139" s="78">
        <v>6.6780000000000006E-2</v>
      </c>
      <c r="CE139" s="78">
        <v>0.17493</v>
      </c>
      <c r="CF139" s="78">
        <v>0.192</v>
      </c>
    </row>
    <row r="140" spans="1:84">
      <c r="A140" s="76">
        <f t="shared" si="61"/>
        <v>0.1152</v>
      </c>
      <c r="B140" s="10">
        <f t="shared" si="62"/>
        <v>4</v>
      </c>
      <c r="C140" s="77">
        <f t="shared" si="63"/>
        <v>0</v>
      </c>
      <c r="D140" s="15">
        <f t="shared" si="64"/>
        <v>7781.8193731146985</v>
      </c>
      <c r="E140" s="19">
        <f t="shared" ref="E140:E203" si="65">E$135*$A138</f>
        <v>26259.87663404773</v>
      </c>
      <c r="F140" s="19">
        <f>F$135*$A137</f>
        <v>33514.072785813492</v>
      </c>
      <c r="G140" s="19"/>
      <c r="H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S140" s="10"/>
      <c r="AT140" s="10"/>
      <c r="AU140" s="10"/>
      <c r="AV140" s="10"/>
      <c r="AW140" s="10"/>
      <c r="AX140" s="10"/>
      <c r="AY140" s="10"/>
      <c r="AZ140" s="10"/>
      <c r="BA140" s="10"/>
      <c r="CA140" s="10">
        <f t="shared" si="60"/>
        <v>67555.768792975927</v>
      </c>
      <c r="CC140" s="78">
        <v>3.175E-2</v>
      </c>
      <c r="CD140" s="78">
        <v>6.1780000000000002E-2</v>
      </c>
      <c r="CE140" s="78">
        <v>0.12495000000000001</v>
      </c>
      <c r="CF140" s="78">
        <v>0.1152</v>
      </c>
    </row>
    <row r="141" spans="1:84">
      <c r="A141" s="76">
        <f t="shared" si="61"/>
        <v>0.1152</v>
      </c>
      <c r="B141" s="10">
        <f t="shared" si="62"/>
        <v>5</v>
      </c>
      <c r="C141" s="77">
        <f t="shared" si="63"/>
        <v>0</v>
      </c>
      <c r="D141" s="15">
        <f t="shared" si="64"/>
        <v>4669.0916238688187</v>
      </c>
      <c r="E141" s="19">
        <f t="shared" si="65"/>
        <v>15755.925980428638</v>
      </c>
      <c r="F141" s="19">
        <f t="shared" ref="F141:F204" si="66">F$135*$A138</f>
        <v>53622.516457301586</v>
      </c>
      <c r="G141" s="19">
        <f>G$135*$A137</f>
        <v>18328.324714766088</v>
      </c>
      <c r="H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S141" s="10"/>
      <c r="AT141" s="10"/>
      <c r="AU141" s="10"/>
      <c r="AV141" s="10"/>
      <c r="AW141" s="10"/>
      <c r="AX141" s="10"/>
      <c r="AY141" s="10"/>
      <c r="AZ141" s="10"/>
      <c r="BA141" s="10"/>
      <c r="CA141" s="10">
        <f t="shared" si="60"/>
        <v>92375.85877636513</v>
      </c>
      <c r="CC141" s="78">
        <v>3.175E-2</v>
      </c>
      <c r="CD141" s="78">
        <v>5.7149999999999999E-2</v>
      </c>
      <c r="CE141" s="78">
        <v>8.9249999999999996E-2</v>
      </c>
      <c r="CF141" s="78">
        <v>0.1152</v>
      </c>
    </row>
    <row r="142" spans="1:84">
      <c r="A142" s="76">
        <f t="shared" si="61"/>
        <v>5.7599999999999998E-2</v>
      </c>
      <c r="B142" s="10">
        <f t="shared" si="62"/>
        <v>6</v>
      </c>
      <c r="C142" s="77">
        <f t="shared" si="63"/>
        <v>0</v>
      </c>
      <c r="D142" s="15">
        <f t="shared" si="64"/>
        <v>4669.0916238688187</v>
      </c>
      <c r="E142" s="19">
        <f t="shared" si="65"/>
        <v>9453.5555882571825</v>
      </c>
      <c r="F142" s="19">
        <f t="shared" si="66"/>
        <v>32173.50987438095</v>
      </c>
      <c r="G142" s="19">
        <f t="shared" ref="G142:G205" si="67">G$135*$A138</f>
        <v>29325.319543625741</v>
      </c>
      <c r="H142" s="19">
        <f>H$135*$A137</f>
        <v>10449.882801945754</v>
      </c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S142" s="10"/>
      <c r="AT142" s="10"/>
      <c r="AU142" s="10"/>
      <c r="AV142" s="10"/>
      <c r="AW142" s="10"/>
      <c r="AX142" s="10"/>
      <c r="AY142" s="10"/>
      <c r="AZ142" s="10"/>
      <c r="BA142" s="10"/>
      <c r="CA142" s="10">
        <f t="shared" si="60"/>
        <v>86071.359432078447</v>
      </c>
      <c r="CC142" s="78">
        <v>3.175E-2</v>
      </c>
      <c r="CD142" s="78">
        <v>5.2859999999999997E-2</v>
      </c>
      <c r="CE142" s="78">
        <v>8.9249999999999996E-2</v>
      </c>
      <c r="CF142" s="78">
        <v>5.7599999999999998E-2</v>
      </c>
    </row>
    <row r="143" spans="1:84">
      <c r="A143" s="76">
        <f t="shared" si="61"/>
        <v>0</v>
      </c>
      <c r="B143" s="10">
        <f t="shared" si="62"/>
        <v>7</v>
      </c>
      <c r="C143" s="77">
        <f t="shared" si="63"/>
        <v>0</v>
      </c>
      <c r="D143" s="15">
        <f t="shared" si="64"/>
        <v>2334.5458119344094</v>
      </c>
      <c r="E143" s="19">
        <f t="shared" si="65"/>
        <v>9453.5555882571825</v>
      </c>
      <c r="F143" s="19">
        <f t="shared" si="66"/>
        <v>19304.105924628569</v>
      </c>
      <c r="G143" s="19">
        <f t="shared" si="67"/>
        <v>17595.191726175446</v>
      </c>
      <c r="H143" s="19">
        <f t="shared" ref="H143:H206" si="68">H$135*$A138</f>
        <v>16719.812483113205</v>
      </c>
      <c r="I143" s="15">
        <f>I$135*$A137</f>
        <v>1903.0796981991273</v>
      </c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S143" s="10"/>
      <c r="AT143" s="10"/>
      <c r="AU143" s="10"/>
      <c r="AV143" s="10"/>
      <c r="AW143" s="10"/>
      <c r="AX143" s="10"/>
      <c r="AY143" s="10"/>
      <c r="AZ143" s="10"/>
      <c r="BA143" s="10"/>
      <c r="CA143" s="10">
        <f t="shared" si="60"/>
        <v>67310.291232307936</v>
      </c>
      <c r="CC143" s="78">
        <v>3.175E-2</v>
      </c>
      <c r="CD143" s="78">
        <v>4.8899999999999999E-2</v>
      </c>
      <c r="CE143" s="78">
        <v>8.9249999999999996E-2</v>
      </c>
      <c r="CF143" s="78">
        <v>0</v>
      </c>
    </row>
    <row r="144" spans="1:84">
      <c r="A144" s="76">
        <f t="shared" si="61"/>
        <v>0</v>
      </c>
      <c r="B144" s="10">
        <f t="shared" si="62"/>
        <v>8</v>
      </c>
      <c r="C144" s="77">
        <f t="shared" si="63"/>
        <v>0</v>
      </c>
      <c r="D144" s="15">
        <f t="shared" si="64"/>
        <v>0</v>
      </c>
      <c r="E144" s="19">
        <f t="shared" si="65"/>
        <v>4726.7777941285913</v>
      </c>
      <c r="F144" s="19">
        <f t="shared" si="66"/>
        <v>19304.105924628569</v>
      </c>
      <c r="G144" s="19">
        <f t="shared" si="67"/>
        <v>10557.115035705267</v>
      </c>
      <c r="H144" s="19">
        <f t="shared" si="68"/>
        <v>10031.887489867924</v>
      </c>
      <c r="I144" s="15">
        <f t="shared" ref="I144:I207" si="69">I$135*$A138</f>
        <v>3044.9275171186036</v>
      </c>
      <c r="J144" s="19">
        <f>J$135*$A137</f>
        <v>1961.0756102732257</v>
      </c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S144" s="10"/>
      <c r="AT144" s="10"/>
      <c r="AU144" s="10"/>
      <c r="AV144" s="10"/>
      <c r="AW144" s="10"/>
      <c r="AX144" s="10"/>
      <c r="AY144" s="10"/>
      <c r="AZ144" s="10"/>
      <c r="BA144" s="10"/>
      <c r="CA144" s="10">
        <f t="shared" si="60"/>
        <v>49625.88937172218</v>
      </c>
      <c r="CC144" s="78">
        <v>3.175E-2</v>
      </c>
      <c r="CD144" s="78">
        <v>4.5229999999999999E-2</v>
      </c>
      <c r="CE144" s="78">
        <v>4.4609999999999997E-2</v>
      </c>
      <c r="CF144" s="78">
        <v>0</v>
      </c>
    </row>
    <row r="145" spans="1:84">
      <c r="A145" s="76">
        <f t="shared" si="61"/>
        <v>0</v>
      </c>
      <c r="B145" s="10">
        <f t="shared" si="62"/>
        <v>9</v>
      </c>
      <c r="C145" s="77">
        <f t="shared" si="63"/>
        <v>0</v>
      </c>
      <c r="D145" s="15">
        <f t="shared" si="64"/>
        <v>0</v>
      </c>
      <c r="E145" s="19">
        <f t="shared" si="65"/>
        <v>0</v>
      </c>
      <c r="F145" s="19">
        <f t="shared" si="66"/>
        <v>9652.0529623142847</v>
      </c>
      <c r="G145" s="19">
        <f t="shared" si="67"/>
        <v>10557.115035705267</v>
      </c>
      <c r="H145" s="19">
        <f t="shared" si="68"/>
        <v>6019.1324939207534</v>
      </c>
      <c r="I145" s="15">
        <f t="shared" si="69"/>
        <v>1826.9565102711622</v>
      </c>
      <c r="J145" s="19">
        <f t="shared" ref="J145:J208" si="70">J$135*$A138</f>
        <v>3137.720976437161</v>
      </c>
      <c r="K145" s="19">
        <f>K$135*$A137</f>
        <v>1777.8705071881698</v>
      </c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S145" s="10"/>
      <c r="AT145" s="10"/>
      <c r="AU145" s="10"/>
      <c r="AV145" s="10"/>
      <c r="AW145" s="10"/>
      <c r="AX145" s="10"/>
      <c r="AY145" s="10"/>
      <c r="AZ145" s="10"/>
      <c r="BA145" s="10"/>
      <c r="CA145" s="10">
        <f t="shared" si="60"/>
        <v>32970.848485836796</v>
      </c>
      <c r="CC145" s="78">
        <v>3.175E-2</v>
      </c>
      <c r="CD145" s="78">
        <v>4.4609999999999997E-2</v>
      </c>
      <c r="CE145" s="78">
        <v>0</v>
      </c>
      <c r="CF145" s="78">
        <v>0</v>
      </c>
    </row>
    <row r="146" spans="1:84">
      <c r="A146" s="76">
        <f t="shared" si="61"/>
        <v>0</v>
      </c>
      <c r="B146" s="10">
        <f t="shared" si="62"/>
        <v>10</v>
      </c>
      <c r="C146" s="77">
        <f t="shared" si="63"/>
        <v>0</v>
      </c>
      <c r="D146" s="15">
        <f t="shared" si="64"/>
        <v>0</v>
      </c>
      <c r="E146" s="19">
        <f t="shared" si="65"/>
        <v>0</v>
      </c>
      <c r="F146" s="19">
        <f t="shared" si="66"/>
        <v>0</v>
      </c>
      <c r="G146" s="19">
        <f t="shared" si="67"/>
        <v>5278.5575178526333</v>
      </c>
      <c r="H146" s="19">
        <f t="shared" si="68"/>
        <v>6019.1324939207534</v>
      </c>
      <c r="I146" s="15">
        <f t="shared" si="69"/>
        <v>1096.1739061626972</v>
      </c>
      <c r="J146" s="19">
        <f t="shared" si="70"/>
        <v>1882.6325858622965</v>
      </c>
      <c r="K146" s="19">
        <f t="shared" ref="K146:K209" si="71">K$135*$A138</f>
        <v>2844.5928115010715</v>
      </c>
      <c r="L146" s="19">
        <f>L$135*$A137</f>
        <v>1830.0749376476917</v>
      </c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S146" s="10"/>
      <c r="AT146" s="10"/>
      <c r="AU146" s="10"/>
      <c r="AV146" s="10"/>
      <c r="AW146" s="10"/>
      <c r="AX146" s="10"/>
      <c r="AY146" s="10"/>
      <c r="AZ146" s="10"/>
      <c r="BA146" s="10"/>
      <c r="CA146" s="10">
        <f t="shared" si="60"/>
        <v>18951.164252947143</v>
      </c>
      <c r="CC146" s="78">
        <v>3.175E-2</v>
      </c>
      <c r="CD146" s="78">
        <v>4.4609999999999997E-2</v>
      </c>
      <c r="CE146" s="78">
        <v>0</v>
      </c>
      <c r="CF146" s="78">
        <v>0</v>
      </c>
    </row>
    <row r="147" spans="1:84">
      <c r="A147" s="76">
        <f t="shared" si="61"/>
        <v>0</v>
      </c>
      <c r="B147" s="10">
        <f t="shared" si="62"/>
        <v>11</v>
      </c>
      <c r="C147" s="77">
        <f t="shared" si="63"/>
        <v>0</v>
      </c>
      <c r="D147" s="15">
        <f t="shared" si="64"/>
        <v>0</v>
      </c>
      <c r="E147" s="19">
        <f t="shared" si="65"/>
        <v>0</v>
      </c>
      <c r="F147" s="19">
        <f t="shared" si="66"/>
        <v>0</v>
      </c>
      <c r="G147" s="19">
        <f t="shared" si="67"/>
        <v>0</v>
      </c>
      <c r="H147" s="19">
        <f t="shared" si="68"/>
        <v>3009.5662469603767</v>
      </c>
      <c r="I147" s="15">
        <f t="shared" si="69"/>
        <v>1096.1739061626972</v>
      </c>
      <c r="J147" s="19">
        <f t="shared" si="70"/>
        <v>1129.5795515173779</v>
      </c>
      <c r="K147" s="19">
        <f t="shared" si="71"/>
        <v>1706.755686900643</v>
      </c>
      <c r="L147" s="19">
        <f t="shared" ref="L147:L210" si="72">L$135*$A138</f>
        <v>2928.1199002363069</v>
      </c>
      <c r="M147" s="19">
        <f>M$135*$A137</f>
        <v>1883.8805969969501</v>
      </c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S147" s="10"/>
      <c r="AT147" s="10"/>
      <c r="AU147" s="10"/>
      <c r="AV147" s="10"/>
      <c r="AW147" s="10"/>
      <c r="AX147" s="10"/>
      <c r="AY147" s="10"/>
      <c r="AZ147" s="10"/>
      <c r="BA147" s="10"/>
      <c r="CA147" s="10">
        <f t="shared" si="60"/>
        <v>11754.075888774352</v>
      </c>
      <c r="CC147" s="78">
        <v>3.175E-2</v>
      </c>
      <c r="CD147" s="78">
        <v>4.4609999999999997E-2</v>
      </c>
      <c r="CE147" s="78">
        <v>0</v>
      </c>
      <c r="CF147" s="78">
        <v>0</v>
      </c>
    </row>
    <row r="148" spans="1:84">
      <c r="A148" s="76">
        <f t="shared" si="61"/>
        <v>0</v>
      </c>
      <c r="B148" s="10">
        <f t="shared" si="62"/>
        <v>12</v>
      </c>
      <c r="C148" s="77">
        <f t="shared" si="63"/>
        <v>0</v>
      </c>
      <c r="D148" s="15">
        <f t="shared" si="64"/>
        <v>0</v>
      </c>
      <c r="E148" s="19">
        <f t="shared" si="65"/>
        <v>0</v>
      </c>
      <c r="F148" s="19">
        <f t="shared" si="66"/>
        <v>0</v>
      </c>
      <c r="G148" s="19">
        <f t="shared" si="67"/>
        <v>0</v>
      </c>
      <c r="H148" s="19">
        <f t="shared" si="68"/>
        <v>0</v>
      </c>
      <c r="I148" s="15">
        <f t="shared" si="69"/>
        <v>548.08695308134861</v>
      </c>
      <c r="J148" s="19">
        <f t="shared" si="70"/>
        <v>1129.5795515173779</v>
      </c>
      <c r="K148" s="19">
        <f t="shared" si="71"/>
        <v>1024.0534121403857</v>
      </c>
      <c r="L148" s="19">
        <f t="shared" si="72"/>
        <v>1756.8719401417841</v>
      </c>
      <c r="M148" s="19">
        <f t="shared" ref="M148:M211" si="73">M$135*$A138</f>
        <v>3014.2089551951203</v>
      </c>
      <c r="N148" s="19">
        <f>N$135*$A137</f>
        <v>1939.338843037176</v>
      </c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S148" s="10"/>
      <c r="AT148" s="10"/>
      <c r="AU148" s="10"/>
      <c r="AV148" s="10"/>
      <c r="AW148" s="10"/>
      <c r="AX148" s="10"/>
      <c r="AY148" s="10"/>
      <c r="AZ148" s="10"/>
      <c r="BA148" s="10"/>
      <c r="CA148" s="10">
        <f t="shared" si="60"/>
        <v>9412.1396551131929</v>
      </c>
      <c r="CC148" s="78">
        <v>3.175E-2</v>
      </c>
      <c r="CD148" s="78">
        <v>4.4609999999999997E-2</v>
      </c>
      <c r="CE148" s="78">
        <v>0</v>
      </c>
      <c r="CF148" s="78">
        <v>0</v>
      </c>
    </row>
    <row r="149" spans="1:84">
      <c r="A149" s="76">
        <f t="shared" si="61"/>
        <v>0</v>
      </c>
      <c r="B149" s="10">
        <f t="shared" si="62"/>
        <v>13</v>
      </c>
      <c r="C149" s="77">
        <f t="shared" si="63"/>
        <v>0</v>
      </c>
      <c r="D149" s="15">
        <f t="shared" si="64"/>
        <v>0</v>
      </c>
      <c r="E149" s="19">
        <f t="shared" si="65"/>
        <v>0</v>
      </c>
      <c r="F149" s="19">
        <f t="shared" si="66"/>
        <v>0</v>
      </c>
      <c r="G149" s="19">
        <f t="shared" si="67"/>
        <v>0</v>
      </c>
      <c r="H149" s="19">
        <f t="shared" si="68"/>
        <v>0</v>
      </c>
      <c r="I149" s="15">
        <f t="shared" si="69"/>
        <v>0</v>
      </c>
      <c r="J149" s="19">
        <f t="shared" si="70"/>
        <v>564.78977575868896</v>
      </c>
      <c r="K149" s="19">
        <f t="shared" si="71"/>
        <v>1024.0534121403857</v>
      </c>
      <c r="L149" s="19">
        <f t="shared" si="72"/>
        <v>1054.1231640850704</v>
      </c>
      <c r="M149" s="19">
        <f t="shared" si="73"/>
        <v>1808.5253731170721</v>
      </c>
      <c r="N149" s="19">
        <f t="shared" ref="N149:N212" si="74">N$135*$A138</f>
        <v>3102.9421488594817</v>
      </c>
      <c r="O149" s="19">
        <f>O$135*$A137</f>
        <v>1996.5026344377454</v>
      </c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S149" s="10"/>
      <c r="AT149" s="10"/>
      <c r="AU149" s="10"/>
      <c r="AV149" s="10"/>
      <c r="AW149" s="10"/>
      <c r="AX149" s="10"/>
      <c r="AY149" s="10"/>
      <c r="AZ149" s="10"/>
      <c r="BA149" s="10"/>
      <c r="CA149" s="10">
        <f t="shared" si="60"/>
        <v>9550.9365083984449</v>
      </c>
      <c r="CC149" s="78">
        <v>3.175E-2</v>
      </c>
      <c r="CD149" s="78">
        <v>4.4609999999999997E-2</v>
      </c>
      <c r="CE149" s="78">
        <v>0</v>
      </c>
      <c r="CF149" s="78">
        <v>0</v>
      </c>
    </row>
    <row r="150" spans="1:84">
      <c r="A150" s="76">
        <f t="shared" si="61"/>
        <v>0</v>
      </c>
      <c r="B150" s="10">
        <f t="shared" si="62"/>
        <v>14</v>
      </c>
      <c r="C150" s="77">
        <f t="shared" si="63"/>
        <v>0</v>
      </c>
      <c r="D150" s="15">
        <f t="shared" si="64"/>
        <v>0</v>
      </c>
      <c r="E150" s="19">
        <f t="shared" si="65"/>
        <v>0</v>
      </c>
      <c r="F150" s="19">
        <f t="shared" si="66"/>
        <v>0</v>
      </c>
      <c r="G150" s="19">
        <f t="shared" si="67"/>
        <v>0</v>
      </c>
      <c r="H150" s="19">
        <f t="shared" si="68"/>
        <v>0</v>
      </c>
      <c r="I150" s="15">
        <f t="shared" si="69"/>
        <v>0</v>
      </c>
      <c r="J150" s="19">
        <f t="shared" si="70"/>
        <v>0</v>
      </c>
      <c r="K150" s="19">
        <f t="shared" si="71"/>
        <v>512.02670607019286</v>
      </c>
      <c r="L150" s="19">
        <f t="shared" si="72"/>
        <v>1054.1231640850704</v>
      </c>
      <c r="M150" s="19">
        <f t="shared" si="73"/>
        <v>1085.1152238702432</v>
      </c>
      <c r="N150" s="19">
        <f t="shared" si="74"/>
        <v>1861.765289315689</v>
      </c>
      <c r="O150" s="19">
        <f t="shared" ref="O150:O212" si="75">O$135*$A138</f>
        <v>3194.4042151003923</v>
      </c>
      <c r="P150" s="19">
        <f>P$135*$A137</f>
        <v>2055.4249662219731</v>
      </c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S150" s="10"/>
      <c r="AT150" s="10"/>
      <c r="AU150" s="10"/>
      <c r="AV150" s="10"/>
      <c r="AW150" s="10"/>
      <c r="AX150" s="10"/>
      <c r="AY150" s="10"/>
      <c r="AZ150" s="10"/>
      <c r="BA150" s="10"/>
      <c r="CA150" s="10">
        <f t="shared" si="60"/>
        <v>9762.8595646635604</v>
      </c>
      <c r="CC150" s="78">
        <v>3.175E-2</v>
      </c>
      <c r="CD150" s="78">
        <v>4.4609999999999997E-2</v>
      </c>
      <c r="CE150" s="78">
        <v>0</v>
      </c>
      <c r="CF150" s="78">
        <v>0</v>
      </c>
    </row>
    <row r="151" spans="1:84">
      <c r="A151" s="76">
        <f t="shared" si="61"/>
        <v>0</v>
      </c>
      <c r="B151" s="10">
        <f t="shared" si="62"/>
        <v>15</v>
      </c>
      <c r="C151" s="77">
        <f t="shared" si="63"/>
        <v>0</v>
      </c>
      <c r="D151" s="15">
        <f t="shared" si="64"/>
        <v>0</v>
      </c>
      <c r="E151" s="19">
        <f t="shared" si="65"/>
        <v>0</v>
      </c>
      <c r="F151" s="19">
        <f t="shared" si="66"/>
        <v>0</v>
      </c>
      <c r="G151" s="19">
        <f t="shared" si="67"/>
        <v>0</v>
      </c>
      <c r="H151" s="19">
        <f t="shared" si="68"/>
        <v>0</v>
      </c>
      <c r="I151" s="15">
        <f t="shared" si="69"/>
        <v>0</v>
      </c>
      <c r="J151" s="19">
        <f t="shared" si="70"/>
        <v>0</v>
      </c>
      <c r="K151" s="19">
        <f t="shared" si="71"/>
        <v>0</v>
      </c>
      <c r="L151" s="19">
        <f t="shared" si="72"/>
        <v>527.06158204253518</v>
      </c>
      <c r="M151" s="19">
        <f t="shared" si="73"/>
        <v>1085.1152238702432</v>
      </c>
      <c r="N151" s="19">
        <f t="shared" si="74"/>
        <v>1117.0591735894134</v>
      </c>
      <c r="O151" s="19">
        <f t="shared" si="75"/>
        <v>1916.6425290602356</v>
      </c>
      <c r="P151" s="19">
        <f t="shared" ref="P151:P212" si="76">P$135*$A138</f>
        <v>3288.6799459551567</v>
      </c>
      <c r="Q151" s="19">
        <f>Q$135*$A137</f>
        <v>2116.1615030831122</v>
      </c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S151" s="10"/>
      <c r="AT151" s="10"/>
      <c r="AU151" s="10"/>
      <c r="AV151" s="10"/>
      <c r="AW151" s="10"/>
      <c r="AX151" s="10"/>
      <c r="AY151" s="10"/>
      <c r="AZ151" s="10"/>
      <c r="BA151" s="10"/>
      <c r="CA151" s="10">
        <f t="shared" si="60"/>
        <v>10050.719957600697</v>
      </c>
      <c r="CC151" s="78">
        <v>3.175E-2</v>
      </c>
      <c r="CD151" s="78">
        <v>4.4609999999999997E-2</v>
      </c>
      <c r="CE151" s="78">
        <v>0</v>
      </c>
      <c r="CF151" s="78">
        <v>0</v>
      </c>
    </row>
    <row r="152" spans="1:84">
      <c r="A152" s="76">
        <f t="shared" si="61"/>
        <v>0</v>
      </c>
      <c r="B152" s="10">
        <f t="shared" si="62"/>
        <v>16</v>
      </c>
      <c r="C152" s="77">
        <f t="shared" si="63"/>
        <v>0</v>
      </c>
      <c r="D152" s="15">
        <f t="shared" si="64"/>
        <v>0</v>
      </c>
      <c r="E152" s="19">
        <f t="shared" si="65"/>
        <v>0</v>
      </c>
      <c r="F152" s="19">
        <f t="shared" si="66"/>
        <v>0</v>
      </c>
      <c r="G152" s="19">
        <f t="shared" si="67"/>
        <v>0</v>
      </c>
      <c r="H152" s="19">
        <f t="shared" si="68"/>
        <v>0</v>
      </c>
      <c r="I152" s="15">
        <f t="shared" si="69"/>
        <v>0</v>
      </c>
      <c r="J152" s="19">
        <f t="shared" si="70"/>
        <v>0</v>
      </c>
      <c r="K152" s="19">
        <f t="shared" si="71"/>
        <v>0</v>
      </c>
      <c r="L152" s="19">
        <f t="shared" si="72"/>
        <v>0</v>
      </c>
      <c r="M152" s="19">
        <f t="shared" si="73"/>
        <v>542.5576119351216</v>
      </c>
      <c r="N152" s="19">
        <f t="shared" si="74"/>
        <v>1117.0591735894134</v>
      </c>
      <c r="O152" s="19">
        <f t="shared" si="75"/>
        <v>1149.9855174361412</v>
      </c>
      <c r="P152" s="19">
        <f t="shared" si="76"/>
        <v>1973.207967573094</v>
      </c>
      <c r="Q152" s="19">
        <f t="shared" ref="Q152:Q212" si="77">Q$135*$A138</f>
        <v>3385.8584049329793</v>
      </c>
      <c r="R152" s="19">
        <f>R$135*$A137</f>
        <v>2178.7718371748392</v>
      </c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S152" s="10"/>
      <c r="AT152" s="10"/>
      <c r="AU152" s="10"/>
      <c r="AV152" s="10"/>
      <c r="AW152" s="10"/>
      <c r="AX152" s="10"/>
      <c r="AY152" s="10"/>
      <c r="AZ152" s="10"/>
      <c r="BA152" s="10"/>
      <c r="CA152" s="10">
        <f t="shared" si="60"/>
        <v>10347.440512641588</v>
      </c>
      <c r="CC152" s="78">
        <v>3.175E-2</v>
      </c>
      <c r="CD152" s="78">
        <v>4.4609999999999997E-2</v>
      </c>
      <c r="CE152" s="78">
        <v>0</v>
      </c>
      <c r="CF152" s="78">
        <v>0</v>
      </c>
    </row>
    <row r="153" spans="1:84">
      <c r="A153" s="76">
        <f t="shared" si="61"/>
        <v>0</v>
      </c>
      <c r="B153" s="10">
        <f t="shared" si="62"/>
        <v>17</v>
      </c>
      <c r="C153" s="77">
        <f t="shared" si="63"/>
        <v>0</v>
      </c>
      <c r="D153" s="15">
        <f t="shared" si="64"/>
        <v>0</v>
      </c>
      <c r="E153" s="19">
        <f t="shared" si="65"/>
        <v>0</v>
      </c>
      <c r="F153" s="19">
        <f t="shared" si="66"/>
        <v>0</v>
      </c>
      <c r="G153" s="19">
        <f t="shared" si="67"/>
        <v>0</v>
      </c>
      <c r="H153" s="19">
        <f t="shared" si="68"/>
        <v>0</v>
      </c>
      <c r="I153" s="15">
        <f t="shared" si="69"/>
        <v>0</v>
      </c>
      <c r="J153" s="19">
        <f t="shared" si="70"/>
        <v>0</v>
      </c>
      <c r="K153" s="19">
        <f t="shared" si="71"/>
        <v>0</v>
      </c>
      <c r="L153" s="19">
        <f t="shared" si="72"/>
        <v>0</v>
      </c>
      <c r="M153" s="19">
        <f t="shared" si="73"/>
        <v>0</v>
      </c>
      <c r="N153" s="19">
        <f t="shared" si="74"/>
        <v>558.52958679470669</v>
      </c>
      <c r="O153" s="19">
        <f t="shared" si="75"/>
        <v>1149.9855174361412</v>
      </c>
      <c r="P153" s="19">
        <f t="shared" si="76"/>
        <v>1183.9247805438563</v>
      </c>
      <c r="Q153" s="19">
        <f t="shared" si="77"/>
        <v>2031.5150429597875</v>
      </c>
      <c r="R153" s="19">
        <f t="shared" ref="R153:R212" si="78">R$135*$A138</f>
        <v>3486.0349394797431</v>
      </c>
      <c r="S153" s="19">
        <f>S$135*$A137</f>
        <v>2243.3118015672644</v>
      </c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S153" s="10"/>
      <c r="AT153" s="10"/>
      <c r="AU153" s="10"/>
      <c r="AV153" s="10"/>
      <c r="AW153" s="10"/>
      <c r="AX153" s="10"/>
      <c r="AY153" s="10"/>
      <c r="AZ153" s="10"/>
      <c r="BA153" s="10"/>
      <c r="CA153" s="10">
        <f t="shared" si="60"/>
        <v>10653.3016687815</v>
      </c>
      <c r="CC153" s="78">
        <v>3.175E-2</v>
      </c>
      <c r="CD153" s="78">
        <v>4.4609999999999997E-2</v>
      </c>
      <c r="CE153" s="78">
        <v>0</v>
      </c>
      <c r="CF153" s="78">
        <v>0</v>
      </c>
    </row>
    <row r="154" spans="1:84">
      <c r="A154" s="76">
        <f t="shared" si="61"/>
        <v>0</v>
      </c>
      <c r="B154" s="10">
        <f t="shared" si="62"/>
        <v>18</v>
      </c>
      <c r="C154" s="77">
        <f t="shared" si="63"/>
        <v>0</v>
      </c>
      <c r="D154" s="15">
        <f t="shared" si="64"/>
        <v>0</v>
      </c>
      <c r="E154" s="19">
        <f t="shared" si="65"/>
        <v>0</v>
      </c>
      <c r="F154" s="19">
        <f t="shared" si="66"/>
        <v>0</v>
      </c>
      <c r="G154" s="19">
        <f t="shared" si="67"/>
        <v>0</v>
      </c>
      <c r="H154" s="19">
        <f t="shared" si="68"/>
        <v>0</v>
      </c>
      <c r="I154" s="15">
        <f t="shared" si="69"/>
        <v>0</v>
      </c>
      <c r="J154" s="19">
        <f t="shared" si="70"/>
        <v>0</v>
      </c>
      <c r="K154" s="19">
        <f t="shared" si="71"/>
        <v>0</v>
      </c>
      <c r="L154" s="19">
        <f t="shared" si="72"/>
        <v>0</v>
      </c>
      <c r="M154" s="19">
        <f t="shared" si="73"/>
        <v>0</v>
      </c>
      <c r="N154" s="19">
        <f t="shared" si="74"/>
        <v>0</v>
      </c>
      <c r="O154" s="19">
        <f t="shared" si="75"/>
        <v>574.9927587180706</v>
      </c>
      <c r="P154" s="19">
        <f t="shared" si="76"/>
        <v>1183.9247805438563</v>
      </c>
      <c r="Q154" s="19">
        <f t="shared" si="77"/>
        <v>1218.9090257758724</v>
      </c>
      <c r="R154" s="19">
        <f t="shared" si="78"/>
        <v>2091.6209636878457</v>
      </c>
      <c r="S154" s="19">
        <f t="shared" ref="S154:S212" si="79">S$135*$A138</f>
        <v>3589.2988825076231</v>
      </c>
      <c r="T154" s="19">
        <f>T$135*$A137</f>
        <v>2309.8462889330563</v>
      </c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S154" s="10"/>
      <c r="AT154" s="10"/>
      <c r="AU154" s="10"/>
      <c r="AV154" s="10"/>
      <c r="AW154" s="10"/>
      <c r="AX154" s="10"/>
      <c r="AY154" s="10"/>
      <c r="AZ154" s="10"/>
      <c r="BA154" s="10"/>
      <c r="CA154" s="10">
        <f t="shared" si="60"/>
        <v>10968.592700166324</v>
      </c>
      <c r="CC154" s="78">
        <v>3.175E-2</v>
      </c>
      <c r="CD154" s="78">
        <v>4.4609999999999997E-2</v>
      </c>
      <c r="CE154" s="78">
        <v>0</v>
      </c>
      <c r="CF154" s="78">
        <v>0</v>
      </c>
    </row>
    <row r="155" spans="1:84">
      <c r="A155" s="76">
        <f t="shared" si="61"/>
        <v>0</v>
      </c>
      <c r="B155" s="10">
        <f t="shared" si="62"/>
        <v>19</v>
      </c>
      <c r="C155" s="77">
        <f t="shared" si="63"/>
        <v>0</v>
      </c>
      <c r="D155" s="15">
        <f t="shared" si="64"/>
        <v>0</v>
      </c>
      <c r="E155" s="19">
        <f t="shared" si="65"/>
        <v>0</v>
      </c>
      <c r="F155" s="19">
        <f t="shared" si="66"/>
        <v>0</v>
      </c>
      <c r="G155" s="19">
        <f t="shared" si="67"/>
        <v>0</v>
      </c>
      <c r="H155" s="19">
        <f t="shared" si="68"/>
        <v>0</v>
      </c>
      <c r="I155" s="15">
        <f t="shared" si="69"/>
        <v>0</v>
      </c>
      <c r="J155" s="19">
        <f t="shared" si="70"/>
        <v>0</v>
      </c>
      <c r="K155" s="19">
        <f t="shared" si="71"/>
        <v>0</v>
      </c>
      <c r="L155" s="19">
        <f t="shared" si="72"/>
        <v>0</v>
      </c>
      <c r="M155" s="19">
        <f t="shared" si="73"/>
        <v>0</v>
      </c>
      <c r="N155" s="19">
        <f t="shared" si="74"/>
        <v>0</v>
      </c>
      <c r="O155" s="19">
        <f t="shared" si="75"/>
        <v>0</v>
      </c>
      <c r="P155" s="19">
        <f t="shared" si="76"/>
        <v>591.96239027192814</v>
      </c>
      <c r="Q155" s="19">
        <f t="shared" si="77"/>
        <v>1218.9090257758724</v>
      </c>
      <c r="R155" s="19">
        <f t="shared" si="78"/>
        <v>1254.9725782127075</v>
      </c>
      <c r="S155" s="19">
        <f t="shared" si="79"/>
        <v>2153.5793295045737</v>
      </c>
      <c r="T155" s="19">
        <f t="shared" ref="T155:T212" si="80">T$135*$A138</f>
        <v>3695.7540622928896</v>
      </c>
      <c r="U155" s="19">
        <f>U$135*$A137</f>
        <v>2378.4382179894851</v>
      </c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S155" s="10"/>
      <c r="AT155" s="10"/>
      <c r="AU155" s="10"/>
      <c r="AV155" s="10"/>
      <c r="AW155" s="10"/>
      <c r="AX155" s="10"/>
      <c r="AY155" s="10"/>
      <c r="AZ155" s="10"/>
      <c r="BA155" s="10"/>
      <c r="CA155" s="10">
        <f t="shared" si="60"/>
        <v>11293.615604047458</v>
      </c>
      <c r="CC155" s="78">
        <v>3.175E-2</v>
      </c>
      <c r="CD155" s="78">
        <v>4.4609999999999997E-2</v>
      </c>
      <c r="CE155" s="78">
        <v>0</v>
      </c>
      <c r="CF155" s="78">
        <v>0</v>
      </c>
    </row>
    <row r="156" spans="1:84">
      <c r="A156" s="76">
        <f t="shared" si="61"/>
        <v>0</v>
      </c>
      <c r="B156" s="10">
        <f t="shared" si="62"/>
        <v>20</v>
      </c>
      <c r="C156" s="77">
        <f t="shared" si="63"/>
        <v>0</v>
      </c>
      <c r="D156" s="15">
        <f t="shared" si="64"/>
        <v>0</v>
      </c>
      <c r="E156" s="19">
        <f t="shared" si="65"/>
        <v>0</v>
      </c>
      <c r="F156" s="19">
        <f t="shared" si="66"/>
        <v>0</v>
      </c>
      <c r="G156" s="19">
        <f t="shared" si="67"/>
        <v>0</v>
      </c>
      <c r="H156" s="19">
        <f t="shared" si="68"/>
        <v>0</v>
      </c>
      <c r="I156" s="15">
        <f t="shared" si="69"/>
        <v>0</v>
      </c>
      <c r="J156" s="19">
        <f t="shared" si="70"/>
        <v>0</v>
      </c>
      <c r="K156" s="19">
        <f t="shared" si="71"/>
        <v>0</v>
      </c>
      <c r="L156" s="19">
        <f t="shared" si="72"/>
        <v>0</v>
      </c>
      <c r="M156" s="19">
        <f t="shared" si="73"/>
        <v>0</v>
      </c>
      <c r="N156" s="19">
        <f t="shared" si="74"/>
        <v>0</v>
      </c>
      <c r="O156" s="19">
        <f t="shared" si="75"/>
        <v>0</v>
      </c>
      <c r="P156" s="19">
        <f t="shared" si="76"/>
        <v>0</v>
      </c>
      <c r="Q156" s="19">
        <f t="shared" si="77"/>
        <v>609.45451288793618</v>
      </c>
      <c r="R156" s="19">
        <f t="shared" si="78"/>
        <v>1254.9725782127075</v>
      </c>
      <c r="S156" s="19">
        <f t="shared" si="79"/>
        <v>1292.1475977027442</v>
      </c>
      <c r="T156" s="19">
        <f t="shared" si="80"/>
        <v>2217.452437375734</v>
      </c>
      <c r="U156" s="19">
        <f t="shared" ref="U156:U212" si="81">U$135*$A138</f>
        <v>3805.5011487831757</v>
      </c>
      <c r="V156" s="19">
        <f>V$135*$A137</f>
        <v>2449.1512155271089</v>
      </c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S156" s="10"/>
      <c r="AT156" s="10"/>
      <c r="AU156" s="10"/>
      <c r="AV156" s="10"/>
      <c r="AW156" s="10"/>
      <c r="AX156" s="10"/>
      <c r="AY156" s="10"/>
      <c r="AZ156" s="10"/>
      <c r="BA156" s="10"/>
      <c r="CA156" s="10">
        <f t="shared" si="60"/>
        <v>11628.679490489407</v>
      </c>
      <c r="CC156" s="78">
        <v>3.175E-2</v>
      </c>
      <c r="CD156" s="78">
        <v>4.4609999999999997E-2</v>
      </c>
      <c r="CE156" s="78">
        <v>0</v>
      </c>
      <c r="CF156" s="78">
        <v>0</v>
      </c>
    </row>
    <row r="157" spans="1:84">
      <c r="A157" s="76">
        <f t="shared" si="61"/>
        <v>0</v>
      </c>
      <c r="B157" s="10">
        <f t="shared" si="62"/>
        <v>21</v>
      </c>
      <c r="C157" s="77">
        <f t="shared" si="63"/>
        <v>0</v>
      </c>
      <c r="D157" s="15">
        <f t="shared" si="64"/>
        <v>0</v>
      </c>
      <c r="E157" s="19">
        <f t="shared" si="65"/>
        <v>0</v>
      </c>
      <c r="F157" s="19">
        <f t="shared" si="66"/>
        <v>0</v>
      </c>
      <c r="G157" s="19">
        <f t="shared" si="67"/>
        <v>0</v>
      </c>
      <c r="H157" s="19">
        <f t="shared" si="68"/>
        <v>0</v>
      </c>
      <c r="I157" s="15">
        <f t="shared" si="69"/>
        <v>0</v>
      </c>
      <c r="J157" s="19">
        <f t="shared" si="70"/>
        <v>0</v>
      </c>
      <c r="K157" s="19">
        <f t="shared" si="71"/>
        <v>0</v>
      </c>
      <c r="L157" s="19">
        <f t="shared" si="72"/>
        <v>0</v>
      </c>
      <c r="M157" s="19">
        <f t="shared" si="73"/>
        <v>0</v>
      </c>
      <c r="N157" s="19">
        <f t="shared" si="74"/>
        <v>0</v>
      </c>
      <c r="O157" s="19">
        <f t="shared" si="75"/>
        <v>0</v>
      </c>
      <c r="P157" s="19">
        <f t="shared" si="76"/>
        <v>0</v>
      </c>
      <c r="Q157" s="19">
        <f t="shared" si="77"/>
        <v>0</v>
      </c>
      <c r="R157" s="19">
        <f t="shared" si="78"/>
        <v>627.48628910635375</v>
      </c>
      <c r="S157" s="19">
        <f t="shared" si="79"/>
        <v>1292.1475977027442</v>
      </c>
      <c r="T157" s="19">
        <f t="shared" si="80"/>
        <v>1330.4714624254402</v>
      </c>
      <c r="U157" s="19">
        <f t="shared" si="81"/>
        <v>2283.3006892699054</v>
      </c>
      <c r="V157" s="19">
        <f t="shared" ref="V157:V212" si="82">V$135*$A138</f>
        <v>3918.6419448433739</v>
      </c>
      <c r="W157" s="19">
        <f>W$135*$A137</f>
        <v>2522.0538291857229</v>
      </c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S157" s="10"/>
      <c r="AT157" s="10"/>
      <c r="AU157" s="10"/>
      <c r="AV157" s="10"/>
      <c r="AW157" s="10"/>
      <c r="AX157" s="10"/>
      <c r="AY157" s="10"/>
      <c r="AZ157" s="10"/>
      <c r="BA157" s="10"/>
      <c r="CA157" s="10">
        <f t="shared" si="60"/>
        <v>11974.101812533539</v>
      </c>
      <c r="CC157" s="78">
        <v>3.175E-2</v>
      </c>
      <c r="CD157" s="78">
        <v>2.2290000000000001E-2</v>
      </c>
      <c r="CE157" s="78">
        <v>0</v>
      </c>
      <c r="CF157" s="78">
        <v>0</v>
      </c>
    </row>
    <row r="158" spans="1:84">
      <c r="A158" s="76">
        <f t="shared" si="61"/>
        <v>0</v>
      </c>
      <c r="B158" s="10">
        <f t="shared" si="62"/>
        <v>22</v>
      </c>
      <c r="C158" s="77">
        <f t="shared" si="63"/>
        <v>0</v>
      </c>
      <c r="D158" s="15">
        <f t="shared" si="64"/>
        <v>0</v>
      </c>
      <c r="E158" s="19">
        <f t="shared" si="65"/>
        <v>0</v>
      </c>
      <c r="F158" s="19">
        <f t="shared" si="66"/>
        <v>0</v>
      </c>
      <c r="G158" s="19">
        <f t="shared" si="67"/>
        <v>0</v>
      </c>
      <c r="H158" s="19">
        <f t="shared" si="68"/>
        <v>0</v>
      </c>
      <c r="I158" s="15">
        <f t="shared" si="69"/>
        <v>0</v>
      </c>
      <c r="J158" s="19">
        <f t="shared" si="70"/>
        <v>0</v>
      </c>
      <c r="K158" s="19">
        <f t="shared" si="71"/>
        <v>0</v>
      </c>
      <c r="L158" s="19">
        <f t="shared" si="72"/>
        <v>0</v>
      </c>
      <c r="M158" s="19">
        <f t="shared" si="73"/>
        <v>0</v>
      </c>
      <c r="N158" s="19">
        <f t="shared" si="74"/>
        <v>0</v>
      </c>
      <c r="O158" s="19">
        <f t="shared" si="75"/>
        <v>0</v>
      </c>
      <c r="P158" s="19">
        <f t="shared" si="76"/>
        <v>0</v>
      </c>
      <c r="Q158" s="19">
        <f t="shared" si="77"/>
        <v>0</v>
      </c>
      <c r="R158" s="19">
        <f t="shared" si="78"/>
        <v>0</v>
      </c>
      <c r="S158" s="19">
        <f t="shared" si="79"/>
        <v>646.07379885137209</v>
      </c>
      <c r="T158" s="19">
        <f t="shared" si="80"/>
        <v>1330.4714624254402</v>
      </c>
      <c r="U158" s="19">
        <f t="shared" si="81"/>
        <v>1369.9804135619431</v>
      </c>
      <c r="V158" s="19">
        <f t="shared" si="82"/>
        <v>2351.1851669060243</v>
      </c>
      <c r="W158" s="19">
        <f t="shared" ref="W158:W212" si="83">W$135*$A138</f>
        <v>4035.2861266971568</v>
      </c>
      <c r="X158" s="19">
        <f>X$135*$A137</f>
        <v>2597.21737347014</v>
      </c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S158" s="10"/>
      <c r="AT158" s="10"/>
      <c r="AU158" s="10"/>
      <c r="AV158" s="10"/>
      <c r="AW158" s="10"/>
      <c r="AX158" s="10"/>
      <c r="AY158" s="10"/>
      <c r="AZ158" s="10"/>
      <c r="BA158" s="10"/>
      <c r="CA158" s="10">
        <f t="shared" si="60"/>
        <v>12330.214341912077</v>
      </c>
      <c r="CC158" s="78">
        <v>3.175E-2</v>
      </c>
      <c r="CD158" s="78">
        <v>0</v>
      </c>
      <c r="CE158" s="78">
        <v>0</v>
      </c>
      <c r="CF158" s="78">
        <v>0</v>
      </c>
    </row>
    <row r="159" spans="1:84">
      <c r="A159" s="76">
        <f t="shared" si="61"/>
        <v>0</v>
      </c>
      <c r="B159" s="10">
        <f t="shared" si="62"/>
        <v>23</v>
      </c>
      <c r="C159" s="77">
        <f t="shared" si="63"/>
        <v>0</v>
      </c>
      <c r="D159" s="15">
        <f t="shared" si="64"/>
        <v>0</v>
      </c>
      <c r="E159" s="19">
        <f t="shared" si="65"/>
        <v>0</v>
      </c>
      <c r="F159" s="19">
        <f t="shared" si="66"/>
        <v>0</v>
      </c>
      <c r="G159" s="19">
        <f t="shared" si="67"/>
        <v>0</v>
      </c>
      <c r="H159" s="19">
        <f t="shared" si="68"/>
        <v>0</v>
      </c>
      <c r="I159" s="15">
        <f t="shared" si="69"/>
        <v>0</v>
      </c>
      <c r="J159" s="19">
        <f t="shared" si="70"/>
        <v>0</v>
      </c>
      <c r="K159" s="19">
        <f t="shared" si="71"/>
        <v>0</v>
      </c>
      <c r="L159" s="19">
        <f t="shared" si="72"/>
        <v>0</v>
      </c>
      <c r="M159" s="19">
        <f t="shared" si="73"/>
        <v>0</v>
      </c>
      <c r="N159" s="19">
        <f t="shared" si="74"/>
        <v>0</v>
      </c>
      <c r="O159" s="19">
        <f t="shared" si="75"/>
        <v>0</v>
      </c>
      <c r="P159" s="19">
        <f t="shared" si="76"/>
        <v>0</v>
      </c>
      <c r="Q159" s="19">
        <f t="shared" si="77"/>
        <v>0</v>
      </c>
      <c r="R159" s="19">
        <f t="shared" si="78"/>
        <v>0</v>
      </c>
      <c r="S159" s="19">
        <f t="shared" si="79"/>
        <v>0</v>
      </c>
      <c r="T159" s="19">
        <f t="shared" si="80"/>
        <v>665.23573121272011</v>
      </c>
      <c r="U159" s="19">
        <f t="shared" si="81"/>
        <v>1369.9804135619431</v>
      </c>
      <c r="V159" s="19">
        <f t="shared" si="82"/>
        <v>1410.7111001436147</v>
      </c>
      <c r="W159" s="19">
        <f t="shared" si="83"/>
        <v>2421.171676018294</v>
      </c>
      <c r="X159" s="19">
        <f t="shared" ref="X159:X212" si="84">X$135*$A138</f>
        <v>4155.5477975522235</v>
      </c>
      <c r="Y159" s="19">
        <f>Y$135*$A137</f>
        <v>2674.7103571852185</v>
      </c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S159" s="10"/>
      <c r="AT159" s="10"/>
      <c r="AU159" s="10"/>
      <c r="AV159" s="10"/>
      <c r="AW159" s="10"/>
      <c r="AX159" s="10"/>
      <c r="AY159" s="10"/>
      <c r="AZ159" s="10"/>
      <c r="BA159" s="10"/>
      <c r="CA159" s="10">
        <f t="shared" si="60"/>
        <v>12697.357075674014</v>
      </c>
      <c r="CC159" s="78">
        <v>3.175E-2</v>
      </c>
      <c r="CD159" s="78">
        <v>0</v>
      </c>
      <c r="CE159" s="78">
        <v>0</v>
      </c>
      <c r="CF159" s="78">
        <v>0</v>
      </c>
    </row>
    <row r="160" spans="1:84">
      <c r="A160" s="76">
        <f t="shared" si="61"/>
        <v>0</v>
      </c>
      <c r="B160" s="10">
        <f t="shared" si="62"/>
        <v>24</v>
      </c>
      <c r="C160" s="77">
        <f t="shared" si="63"/>
        <v>0</v>
      </c>
      <c r="D160" s="15">
        <f t="shared" si="64"/>
        <v>0</v>
      </c>
      <c r="E160" s="19">
        <f t="shared" si="65"/>
        <v>0</v>
      </c>
      <c r="F160" s="19">
        <f t="shared" si="66"/>
        <v>0</v>
      </c>
      <c r="G160" s="19">
        <f t="shared" si="67"/>
        <v>0</v>
      </c>
      <c r="H160" s="19">
        <f t="shared" si="68"/>
        <v>0</v>
      </c>
      <c r="I160" s="15">
        <f t="shared" si="69"/>
        <v>0</v>
      </c>
      <c r="J160" s="19">
        <f t="shared" si="70"/>
        <v>0</v>
      </c>
      <c r="K160" s="19">
        <f t="shared" si="71"/>
        <v>0</v>
      </c>
      <c r="L160" s="19">
        <f t="shared" si="72"/>
        <v>0</v>
      </c>
      <c r="M160" s="19">
        <f t="shared" si="73"/>
        <v>0</v>
      </c>
      <c r="N160" s="19">
        <f t="shared" si="74"/>
        <v>0</v>
      </c>
      <c r="O160" s="19">
        <f t="shared" si="75"/>
        <v>0</v>
      </c>
      <c r="P160" s="19">
        <f t="shared" si="76"/>
        <v>0</v>
      </c>
      <c r="Q160" s="19">
        <f t="shared" si="77"/>
        <v>0</v>
      </c>
      <c r="R160" s="19">
        <f t="shared" si="78"/>
        <v>0</v>
      </c>
      <c r="S160" s="19">
        <f t="shared" si="79"/>
        <v>0</v>
      </c>
      <c r="T160" s="19">
        <f t="shared" si="80"/>
        <v>0</v>
      </c>
      <c r="U160" s="19">
        <f t="shared" si="81"/>
        <v>684.99020678097156</v>
      </c>
      <c r="V160" s="19">
        <f t="shared" si="82"/>
        <v>1410.7111001436147</v>
      </c>
      <c r="W160" s="19">
        <f t="shared" si="83"/>
        <v>1452.7030056109763</v>
      </c>
      <c r="X160" s="19">
        <f t="shared" si="84"/>
        <v>2493.3286785313344</v>
      </c>
      <c r="Y160" s="19">
        <f t="shared" ref="Y160:Y212" si="85">Y$135*$A138</f>
        <v>4279.53657149635</v>
      </c>
      <c r="Z160" s="19">
        <f>Z$135*$A137</f>
        <v>0</v>
      </c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S160" s="10"/>
      <c r="AT160" s="10"/>
      <c r="AU160" s="10"/>
      <c r="AV160" s="10"/>
      <c r="AW160" s="10"/>
      <c r="AX160" s="10"/>
      <c r="AY160" s="10"/>
      <c r="AZ160" s="10"/>
      <c r="BA160" s="10"/>
      <c r="CA160" s="10">
        <f t="shared" si="60"/>
        <v>10321.269562563248</v>
      </c>
      <c r="CC160" s="78">
        <v>3.175E-2</v>
      </c>
      <c r="CD160" s="78">
        <v>0</v>
      </c>
      <c r="CE160" s="78">
        <v>0</v>
      </c>
      <c r="CF160" s="78">
        <v>0</v>
      </c>
    </row>
    <row r="161" spans="1:84">
      <c r="A161" s="76">
        <f t="shared" si="61"/>
        <v>0</v>
      </c>
      <c r="B161" s="10">
        <f t="shared" si="62"/>
        <v>25</v>
      </c>
      <c r="C161" s="77">
        <f t="shared" si="63"/>
        <v>0</v>
      </c>
      <c r="D161" s="15">
        <f t="shared" si="64"/>
        <v>0</v>
      </c>
      <c r="E161" s="19">
        <f t="shared" si="65"/>
        <v>0</v>
      </c>
      <c r="F161" s="19">
        <f t="shared" si="66"/>
        <v>0</v>
      </c>
      <c r="G161" s="19">
        <f t="shared" si="67"/>
        <v>0</v>
      </c>
      <c r="H161" s="19">
        <f t="shared" si="68"/>
        <v>0</v>
      </c>
      <c r="I161" s="15">
        <f t="shared" si="69"/>
        <v>0</v>
      </c>
      <c r="J161" s="19">
        <f t="shared" si="70"/>
        <v>0</v>
      </c>
      <c r="K161" s="19">
        <f t="shared" si="71"/>
        <v>0</v>
      </c>
      <c r="L161" s="19">
        <f t="shared" si="72"/>
        <v>0</v>
      </c>
      <c r="M161" s="19">
        <f t="shared" si="73"/>
        <v>0</v>
      </c>
      <c r="N161" s="19">
        <f t="shared" si="74"/>
        <v>0</v>
      </c>
      <c r="O161" s="19">
        <f t="shared" si="75"/>
        <v>0</v>
      </c>
      <c r="P161" s="19">
        <f t="shared" si="76"/>
        <v>0</v>
      </c>
      <c r="Q161" s="19">
        <f t="shared" si="77"/>
        <v>0</v>
      </c>
      <c r="R161" s="19">
        <f t="shared" si="78"/>
        <v>0</v>
      </c>
      <c r="S161" s="19">
        <f t="shared" si="79"/>
        <v>0</v>
      </c>
      <c r="T161" s="19">
        <f t="shared" si="80"/>
        <v>0</v>
      </c>
      <c r="U161" s="19">
        <f t="shared" si="81"/>
        <v>0</v>
      </c>
      <c r="V161" s="19">
        <f t="shared" si="82"/>
        <v>705.35555007180733</v>
      </c>
      <c r="W161" s="19">
        <f t="shared" si="83"/>
        <v>1452.7030056109763</v>
      </c>
      <c r="X161" s="19">
        <f t="shared" si="84"/>
        <v>1495.9972071188006</v>
      </c>
      <c r="Y161" s="19">
        <f t="shared" si="85"/>
        <v>2567.7219428978096</v>
      </c>
      <c r="Z161" s="19">
        <f t="shared" ref="Z161:Z212" si="86">Z$135*$A138</f>
        <v>0</v>
      </c>
      <c r="AA161" s="19">
        <f>AA$135*$A137</f>
        <v>0</v>
      </c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S161" s="10"/>
      <c r="AT161" s="10"/>
      <c r="AU161" s="10"/>
      <c r="AV161" s="10"/>
      <c r="AW161" s="10"/>
      <c r="AX161" s="10"/>
      <c r="AY161" s="10"/>
      <c r="AZ161" s="10"/>
      <c r="BA161" s="10"/>
      <c r="CA161" s="10">
        <f t="shared" si="60"/>
        <v>6221.7777056993937</v>
      </c>
      <c r="CC161" s="78">
        <v>3.175E-2</v>
      </c>
      <c r="CD161" s="78">
        <v>0</v>
      </c>
      <c r="CE161" s="78">
        <v>0</v>
      </c>
      <c r="CF161" s="78">
        <v>0</v>
      </c>
    </row>
    <row r="162" spans="1:84">
      <c r="A162" s="76">
        <f t="shared" si="61"/>
        <v>0</v>
      </c>
      <c r="B162" s="10">
        <f t="shared" si="62"/>
        <v>26</v>
      </c>
      <c r="C162" s="77">
        <f t="shared" si="63"/>
        <v>0</v>
      </c>
      <c r="D162" s="15">
        <f t="shared" si="64"/>
        <v>0</v>
      </c>
      <c r="E162" s="19">
        <f t="shared" si="65"/>
        <v>0</v>
      </c>
      <c r="F162" s="19">
        <f t="shared" si="66"/>
        <v>0</v>
      </c>
      <c r="G162" s="19">
        <f t="shared" si="67"/>
        <v>0</v>
      </c>
      <c r="H162" s="19">
        <f t="shared" si="68"/>
        <v>0</v>
      </c>
      <c r="I162" s="15">
        <f t="shared" si="69"/>
        <v>0</v>
      </c>
      <c r="J162" s="19">
        <f t="shared" si="70"/>
        <v>0</v>
      </c>
      <c r="K162" s="19">
        <f t="shared" si="71"/>
        <v>0</v>
      </c>
      <c r="L162" s="19">
        <f t="shared" si="72"/>
        <v>0</v>
      </c>
      <c r="M162" s="19">
        <f t="shared" si="73"/>
        <v>0</v>
      </c>
      <c r="N162" s="19">
        <f t="shared" si="74"/>
        <v>0</v>
      </c>
      <c r="O162" s="19">
        <f t="shared" si="75"/>
        <v>0</v>
      </c>
      <c r="P162" s="19">
        <f t="shared" si="76"/>
        <v>0</v>
      </c>
      <c r="Q162" s="19">
        <f t="shared" si="77"/>
        <v>0</v>
      </c>
      <c r="R162" s="19">
        <f t="shared" si="78"/>
        <v>0</v>
      </c>
      <c r="S162" s="19">
        <f t="shared" si="79"/>
        <v>0</v>
      </c>
      <c r="T162" s="19">
        <f t="shared" si="80"/>
        <v>0</v>
      </c>
      <c r="U162" s="19">
        <f t="shared" si="81"/>
        <v>0</v>
      </c>
      <c r="V162" s="19">
        <f t="shared" si="82"/>
        <v>0</v>
      </c>
      <c r="W162" s="19">
        <f t="shared" si="83"/>
        <v>726.35150280548817</v>
      </c>
      <c r="X162" s="19">
        <f t="shared" si="84"/>
        <v>1495.9972071188006</v>
      </c>
      <c r="Y162" s="19">
        <f t="shared" si="85"/>
        <v>1540.6331657386859</v>
      </c>
      <c r="Z162" s="19">
        <f t="shared" si="86"/>
        <v>0</v>
      </c>
      <c r="AA162" s="19">
        <f t="shared" ref="AA162:AA212" si="87">AA$135*$A138</f>
        <v>0</v>
      </c>
      <c r="AB162" s="19">
        <f>AB$135*$A137</f>
        <v>0</v>
      </c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S162" s="10"/>
      <c r="AT162" s="10"/>
      <c r="AU162" s="10"/>
      <c r="AV162" s="10"/>
      <c r="AW162" s="10"/>
      <c r="AX162" s="10"/>
      <c r="AY162" s="10"/>
      <c r="AZ162" s="10"/>
      <c r="BA162" s="10"/>
      <c r="CA162" s="10">
        <f t="shared" si="60"/>
        <v>3762.9818756629747</v>
      </c>
      <c r="CC162" s="78">
        <v>3.175E-2</v>
      </c>
      <c r="CD162" s="78">
        <v>0</v>
      </c>
      <c r="CE162" s="78">
        <v>0</v>
      </c>
      <c r="CF162" s="78">
        <v>0</v>
      </c>
    </row>
    <row r="163" spans="1:84">
      <c r="A163" s="76">
        <f t="shared" si="61"/>
        <v>0</v>
      </c>
      <c r="B163" s="10">
        <f t="shared" si="62"/>
        <v>27</v>
      </c>
      <c r="C163" s="77">
        <f t="shared" si="63"/>
        <v>0</v>
      </c>
      <c r="D163" s="15">
        <f t="shared" si="64"/>
        <v>0</v>
      </c>
      <c r="E163" s="19">
        <f t="shared" si="65"/>
        <v>0</v>
      </c>
      <c r="F163" s="19">
        <f t="shared" si="66"/>
        <v>0</v>
      </c>
      <c r="G163" s="19">
        <f t="shared" si="67"/>
        <v>0</v>
      </c>
      <c r="H163" s="19">
        <f t="shared" si="68"/>
        <v>0</v>
      </c>
      <c r="I163" s="15">
        <f t="shared" si="69"/>
        <v>0</v>
      </c>
      <c r="J163" s="19">
        <f t="shared" si="70"/>
        <v>0</v>
      </c>
      <c r="K163" s="19">
        <f t="shared" si="71"/>
        <v>0</v>
      </c>
      <c r="L163" s="19">
        <f t="shared" si="72"/>
        <v>0</v>
      </c>
      <c r="M163" s="19">
        <f t="shared" si="73"/>
        <v>0</v>
      </c>
      <c r="N163" s="19">
        <f t="shared" si="74"/>
        <v>0</v>
      </c>
      <c r="O163" s="19">
        <f t="shared" si="75"/>
        <v>0</v>
      </c>
      <c r="P163" s="19">
        <f t="shared" si="76"/>
        <v>0</v>
      </c>
      <c r="Q163" s="19">
        <f t="shared" si="77"/>
        <v>0</v>
      </c>
      <c r="R163" s="19">
        <f t="shared" si="78"/>
        <v>0</v>
      </c>
      <c r="S163" s="19">
        <f t="shared" si="79"/>
        <v>0</v>
      </c>
      <c r="T163" s="19">
        <f t="shared" si="80"/>
        <v>0</v>
      </c>
      <c r="U163" s="19">
        <f t="shared" si="81"/>
        <v>0</v>
      </c>
      <c r="V163" s="19">
        <f t="shared" si="82"/>
        <v>0</v>
      </c>
      <c r="W163" s="19">
        <f t="shared" si="83"/>
        <v>0</v>
      </c>
      <c r="X163" s="19">
        <f t="shared" si="84"/>
        <v>747.99860355940029</v>
      </c>
      <c r="Y163" s="19">
        <f t="shared" si="85"/>
        <v>1540.6331657386859</v>
      </c>
      <c r="Z163" s="19">
        <f t="shared" si="86"/>
        <v>0</v>
      </c>
      <c r="AA163" s="19">
        <f t="shared" si="87"/>
        <v>0</v>
      </c>
      <c r="AB163" s="19">
        <f t="shared" ref="AB163:AB212" si="88">AB$135*$A138</f>
        <v>0</v>
      </c>
      <c r="AC163" s="19">
        <f>AC$135*$A137</f>
        <v>0</v>
      </c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S163" s="10"/>
      <c r="AT163" s="10"/>
      <c r="AU163" s="10"/>
      <c r="AV163" s="10"/>
      <c r="AW163" s="10"/>
      <c r="AX163" s="10"/>
      <c r="AY163" s="10"/>
      <c r="AZ163" s="10"/>
      <c r="BA163" s="10"/>
      <c r="CA163" s="10">
        <f t="shared" si="60"/>
        <v>2288.6317692980861</v>
      </c>
      <c r="CC163" s="78">
        <v>3.175E-2</v>
      </c>
      <c r="CD163" s="78">
        <v>0</v>
      </c>
      <c r="CE163" s="78">
        <v>0</v>
      </c>
      <c r="CF163" s="78">
        <v>0</v>
      </c>
    </row>
    <row r="164" spans="1:84">
      <c r="A164" s="76">
        <f t="shared" si="61"/>
        <v>0</v>
      </c>
      <c r="B164" s="10">
        <f t="shared" si="62"/>
        <v>28</v>
      </c>
      <c r="C164" s="77">
        <f t="shared" si="63"/>
        <v>0</v>
      </c>
      <c r="D164" s="15">
        <f t="shared" si="64"/>
        <v>0</v>
      </c>
      <c r="E164" s="19">
        <f t="shared" si="65"/>
        <v>0</v>
      </c>
      <c r="F164" s="19">
        <f t="shared" si="66"/>
        <v>0</v>
      </c>
      <c r="G164" s="19">
        <f t="shared" si="67"/>
        <v>0</v>
      </c>
      <c r="H164" s="19">
        <f t="shared" si="68"/>
        <v>0</v>
      </c>
      <c r="I164" s="15">
        <f t="shared" si="69"/>
        <v>0</v>
      </c>
      <c r="J164" s="19">
        <f t="shared" si="70"/>
        <v>0</v>
      </c>
      <c r="K164" s="19">
        <f t="shared" si="71"/>
        <v>0</v>
      </c>
      <c r="L164" s="19">
        <f t="shared" si="72"/>
        <v>0</v>
      </c>
      <c r="M164" s="19">
        <f t="shared" si="73"/>
        <v>0</v>
      </c>
      <c r="N164" s="19">
        <f t="shared" si="74"/>
        <v>0</v>
      </c>
      <c r="O164" s="19">
        <f t="shared" si="75"/>
        <v>0</v>
      </c>
      <c r="P164" s="19">
        <f t="shared" si="76"/>
        <v>0</v>
      </c>
      <c r="Q164" s="19">
        <f t="shared" si="77"/>
        <v>0</v>
      </c>
      <c r="R164" s="19">
        <f t="shared" si="78"/>
        <v>0</v>
      </c>
      <c r="S164" s="19">
        <f t="shared" si="79"/>
        <v>0</v>
      </c>
      <c r="T164" s="19">
        <f t="shared" si="80"/>
        <v>0</v>
      </c>
      <c r="U164" s="19">
        <f t="shared" si="81"/>
        <v>0</v>
      </c>
      <c r="V164" s="19">
        <f t="shared" si="82"/>
        <v>0</v>
      </c>
      <c r="W164" s="19">
        <f t="shared" si="83"/>
        <v>0</v>
      </c>
      <c r="X164" s="19">
        <f t="shared" si="84"/>
        <v>0</v>
      </c>
      <c r="Y164" s="19">
        <f t="shared" si="85"/>
        <v>770.31658286934294</v>
      </c>
      <c r="Z164" s="19">
        <f t="shared" si="86"/>
        <v>0</v>
      </c>
      <c r="AA164" s="19">
        <f t="shared" si="87"/>
        <v>0</v>
      </c>
      <c r="AB164" s="19">
        <f t="shared" si="88"/>
        <v>0</v>
      </c>
      <c r="AC164" s="19">
        <f t="shared" ref="AC164:AC212" si="89">AC$135*$A138</f>
        <v>0</v>
      </c>
      <c r="AD164" s="19">
        <f>AD$135*$A137</f>
        <v>0</v>
      </c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S164" s="10"/>
      <c r="AT164" s="10"/>
      <c r="AU164" s="10"/>
      <c r="AV164" s="10"/>
      <c r="AW164" s="10"/>
      <c r="AX164" s="10"/>
      <c r="AY164" s="10"/>
      <c r="AZ164" s="10"/>
      <c r="BA164" s="10"/>
      <c r="CA164" s="10">
        <f t="shared" si="60"/>
        <v>770.31658286934294</v>
      </c>
      <c r="CC164" s="78">
        <v>3.175E-2</v>
      </c>
      <c r="CD164" s="78">
        <v>0</v>
      </c>
      <c r="CE164" s="78">
        <v>0</v>
      </c>
      <c r="CF164" s="78">
        <v>0</v>
      </c>
    </row>
    <row r="165" spans="1:84">
      <c r="A165" s="76">
        <f t="shared" si="61"/>
        <v>0</v>
      </c>
      <c r="B165" s="10">
        <f t="shared" si="62"/>
        <v>29</v>
      </c>
      <c r="C165" s="77">
        <f t="shared" si="63"/>
        <v>0</v>
      </c>
      <c r="D165" s="15">
        <f t="shared" si="64"/>
        <v>0</v>
      </c>
      <c r="E165" s="19">
        <f t="shared" si="65"/>
        <v>0</v>
      </c>
      <c r="F165" s="19">
        <f t="shared" si="66"/>
        <v>0</v>
      </c>
      <c r="G165" s="19">
        <f t="shared" si="67"/>
        <v>0</v>
      </c>
      <c r="H165" s="19">
        <f t="shared" si="68"/>
        <v>0</v>
      </c>
      <c r="I165" s="15">
        <f t="shared" si="69"/>
        <v>0</v>
      </c>
      <c r="J165" s="19">
        <f t="shared" si="70"/>
        <v>0</v>
      </c>
      <c r="K165" s="19">
        <f t="shared" si="71"/>
        <v>0</v>
      </c>
      <c r="L165" s="19">
        <f t="shared" si="72"/>
        <v>0</v>
      </c>
      <c r="M165" s="19">
        <f t="shared" si="73"/>
        <v>0</v>
      </c>
      <c r="N165" s="19">
        <f t="shared" si="74"/>
        <v>0</v>
      </c>
      <c r="O165" s="19">
        <f t="shared" si="75"/>
        <v>0</v>
      </c>
      <c r="P165" s="19">
        <f t="shared" si="76"/>
        <v>0</v>
      </c>
      <c r="Q165" s="19">
        <f t="shared" si="77"/>
        <v>0</v>
      </c>
      <c r="R165" s="19">
        <f t="shared" si="78"/>
        <v>0</v>
      </c>
      <c r="S165" s="19">
        <f t="shared" si="79"/>
        <v>0</v>
      </c>
      <c r="T165" s="19">
        <f t="shared" si="80"/>
        <v>0</v>
      </c>
      <c r="U165" s="19">
        <f t="shared" si="81"/>
        <v>0</v>
      </c>
      <c r="V165" s="19">
        <f t="shared" si="82"/>
        <v>0</v>
      </c>
      <c r="W165" s="19">
        <f t="shared" si="83"/>
        <v>0</v>
      </c>
      <c r="X165" s="19">
        <f t="shared" si="84"/>
        <v>0</v>
      </c>
      <c r="Y165" s="19">
        <f t="shared" si="85"/>
        <v>0</v>
      </c>
      <c r="Z165" s="19">
        <f t="shared" si="86"/>
        <v>0</v>
      </c>
      <c r="AA165" s="19">
        <f t="shared" si="87"/>
        <v>0</v>
      </c>
      <c r="AB165" s="19">
        <f t="shared" si="88"/>
        <v>0</v>
      </c>
      <c r="AC165" s="19">
        <f t="shared" si="89"/>
        <v>0</v>
      </c>
      <c r="AD165" s="19">
        <f t="shared" ref="AD165:AD212" si="90">AD$135*$A138</f>
        <v>0</v>
      </c>
      <c r="AE165" s="19">
        <f>AE$135*$A137</f>
        <v>0</v>
      </c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S165" s="10"/>
      <c r="AT165" s="10"/>
      <c r="AU165" s="10"/>
      <c r="AV165" s="10"/>
      <c r="AW165" s="10"/>
      <c r="AX165" s="10"/>
      <c r="AY165" s="10"/>
      <c r="AZ165" s="10"/>
      <c r="BA165" s="10"/>
      <c r="CA165" s="10">
        <f t="shared" si="60"/>
        <v>0</v>
      </c>
      <c r="CC165" s="78">
        <v>3.175E-2</v>
      </c>
      <c r="CD165" s="78">
        <v>0</v>
      </c>
      <c r="CE165" s="78">
        <v>0</v>
      </c>
      <c r="CF165" s="78">
        <v>0</v>
      </c>
    </row>
    <row r="166" spans="1:84">
      <c r="A166" s="76">
        <f t="shared" si="61"/>
        <v>0</v>
      </c>
      <c r="B166" s="10">
        <f t="shared" si="62"/>
        <v>30</v>
      </c>
      <c r="C166" s="77">
        <f t="shared" si="63"/>
        <v>0</v>
      </c>
      <c r="D166" s="15">
        <f t="shared" si="64"/>
        <v>0</v>
      </c>
      <c r="E166" s="19">
        <f t="shared" si="65"/>
        <v>0</v>
      </c>
      <c r="F166" s="19">
        <f t="shared" si="66"/>
        <v>0</v>
      </c>
      <c r="G166" s="19">
        <f t="shared" si="67"/>
        <v>0</v>
      </c>
      <c r="H166" s="19">
        <f t="shared" si="68"/>
        <v>0</v>
      </c>
      <c r="I166" s="15">
        <f t="shared" si="69"/>
        <v>0</v>
      </c>
      <c r="J166" s="19">
        <f t="shared" si="70"/>
        <v>0</v>
      </c>
      <c r="K166" s="19">
        <f t="shared" si="71"/>
        <v>0</v>
      </c>
      <c r="L166" s="19">
        <f t="shared" si="72"/>
        <v>0</v>
      </c>
      <c r="M166" s="19">
        <f t="shared" si="73"/>
        <v>0</v>
      </c>
      <c r="N166" s="19">
        <f t="shared" si="74"/>
        <v>0</v>
      </c>
      <c r="O166" s="19">
        <f t="shared" si="75"/>
        <v>0</v>
      </c>
      <c r="P166" s="19">
        <f t="shared" si="76"/>
        <v>0</v>
      </c>
      <c r="Q166" s="19">
        <f t="shared" si="77"/>
        <v>0</v>
      </c>
      <c r="R166" s="19">
        <f t="shared" si="78"/>
        <v>0</v>
      </c>
      <c r="S166" s="19">
        <f t="shared" si="79"/>
        <v>0</v>
      </c>
      <c r="T166" s="19">
        <f t="shared" si="80"/>
        <v>0</v>
      </c>
      <c r="U166" s="19">
        <f t="shared" si="81"/>
        <v>0</v>
      </c>
      <c r="V166" s="19">
        <f t="shared" si="82"/>
        <v>0</v>
      </c>
      <c r="W166" s="19">
        <f t="shared" si="83"/>
        <v>0</v>
      </c>
      <c r="X166" s="19">
        <f t="shared" si="84"/>
        <v>0</v>
      </c>
      <c r="Y166" s="19">
        <f t="shared" si="85"/>
        <v>0</v>
      </c>
      <c r="Z166" s="19">
        <f t="shared" si="86"/>
        <v>0</v>
      </c>
      <c r="AA166" s="19">
        <f t="shared" si="87"/>
        <v>0</v>
      </c>
      <c r="AB166" s="19">
        <f t="shared" si="88"/>
        <v>0</v>
      </c>
      <c r="AC166" s="19">
        <f t="shared" si="89"/>
        <v>0</v>
      </c>
      <c r="AD166" s="19">
        <f t="shared" si="90"/>
        <v>0</v>
      </c>
      <c r="AE166" s="19">
        <f t="shared" ref="AE166:AE212" si="91">AE$135*$A138</f>
        <v>0</v>
      </c>
      <c r="AF166" s="19">
        <f>AF$135*$A137</f>
        <v>0</v>
      </c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S166" s="10"/>
      <c r="AT166" s="10"/>
      <c r="AU166" s="10"/>
      <c r="AV166" s="10"/>
      <c r="AW166" s="10"/>
      <c r="AX166" s="10"/>
      <c r="AY166" s="10"/>
      <c r="AZ166" s="10"/>
      <c r="BA166" s="10"/>
      <c r="CA166" s="10">
        <f t="shared" si="60"/>
        <v>0</v>
      </c>
      <c r="CC166" s="78">
        <v>3.175E-2</v>
      </c>
      <c r="CD166" s="78">
        <v>0</v>
      </c>
      <c r="CE166" s="78">
        <v>0</v>
      </c>
      <c r="CF166" s="78">
        <v>0</v>
      </c>
    </row>
    <row r="167" spans="1:84">
      <c r="A167" s="76">
        <f t="shared" si="61"/>
        <v>0</v>
      </c>
      <c r="B167" s="10">
        <f t="shared" si="62"/>
        <v>31</v>
      </c>
      <c r="C167" s="77">
        <f t="shared" si="63"/>
        <v>0</v>
      </c>
      <c r="D167" s="15">
        <f t="shared" si="64"/>
        <v>0</v>
      </c>
      <c r="E167" s="19">
        <f t="shared" si="65"/>
        <v>0</v>
      </c>
      <c r="F167" s="19">
        <f t="shared" si="66"/>
        <v>0</v>
      </c>
      <c r="G167" s="19">
        <f t="shared" si="67"/>
        <v>0</v>
      </c>
      <c r="H167" s="19">
        <f t="shared" si="68"/>
        <v>0</v>
      </c>
      <c r="I167" s="15">
        <f t="shared" si="69"/>
        <v>0</v>
      </c>
      <c r="J167" s="19">
        <f t="shared" si="70"/>
        <v>0</v>
      </c>
      <c r="K167" s="19">
        <f t="shared" si="71"/>
        <v>0</v>
      </c>
      <c r="L167" s="19">
        <f t="shared" si="72"/>
        <v>0</v>
      </c>
      <c r="M167" s="19">
        <f t="shared" si="73"/>
        <v>0</v>
      </c>
      <c r="N167" s="19">
        <f t="shared" si="74"/>
        <v>0</v>
      </c>
      <c r="O167" s="19">
        <f t="shared" si="75"/>
        <v>0</v>
      </c>
      <c r="P167" s="19">
        <f t="shared" si="76"/>
        <v>0</v>
      </c>
      <c r="Q167" s="19">
        <f t="shared" si="77"/>
        <v>0</v>
      </c>
      <c r="R167" s="19">
        <f t="shared" si="78"/>
        <v>0</v>
      </c>
      <c r="S167" s="19">
        <f t="shared" si="79"/>
        <v>0</v>
      </c>
      <c r="T167" s="19">
        <f t="shared" si="80"/>
        <v>0</v>
      </c>
      <c r="U167" s="19">
        <f t="shared" si="81"/>
        <v>0</v>
      </c>
      <c r="V167" s="19">
        <f t="shared" si="82"/>
        <v>0</v>
      </c>
      <c r="W167" s="19">
        <f t="shared" si="83"/>
        <v>0</v>
      </c>
      <c r="X167" s="19">
        <f t="shared" si="84"/>
        <v>0</v>
      </c>
      <c r="Y167" s="19">
        <f t="shared" si="85"/>
        <v>0</v>
      </c>
      <c r="Z167" s="19">
        <f t="shared" si="86"/>
        <v>0</v>
      </c>
      <c r="AA167" s="19">
        <f t="shared" si="87"/>
        <v>0</v>
      </c>
      <c r="AB167" s="19">
        <f t="shared" si="88"/>
        <v>0</v>
      </c>
      <c r="AC167" s="19">
        <f t="shared" si="89"/>
        <v>0</v>
      </c>
      <c r="AD167" s="19">
        <f t="shared" si="90"/>
        <v>0</v>
      </c>
      <c r="AE167" s="19">
        <f t="shared" si="91"/>
        <v>0</v>
      </c>
      <c r="AF167" s="19">
        <f t="shared" ref="AF167:AF212" si="92">AF$135*$A138</f>
        <v>0</v>
      </c>
      <c r="AG167" s="19">
        <f>AG$135*$A137</f>
        <v>0</v>
      </c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S167" s="10"/>
      <c r="AT167" s="10"/>
      <c r="AU167" s="10"/>
      <c r="AV167" s="10"/>
      <c r="AW167" s="10"/>
      <c r="AX167" s="10"/>
      <c r="AY167" s="10"/>
      <c r="AZ167" s="10"/>
      <c r="BA167" s="10"/>
      <c r="CA167" s="10">
        <f t="shared" si="60"/>
        <v>0</v>
      </c>
      <c r="CC167" s="78">
        <v>3.175E-2</v>
      </c>
      <c r="CD167" s="78">
        <v>0</v>
      </c>
      <c r="CE167" s="78">
        <v>0</v>
      </c>
      <c r="CF167" s="78">
        <v>0</v>
      </c>
    </row>
    <row r="168" spans="1:84">
      <c r="A168" s="76">
        <f t="shared" si="61"/>
        <v>0</v>
      </c>
      <c r="B168" s="10">
        <f t="shared" si="62"/>
        <v>32</v>
      </c>
      <c r="C168" s="77">
        <f t="shared" si="63"/>
        <v>0</v>
      </c>
      <c r="D168" s="15">
        <f t="shared" si="64"/>
        <v>0</v>
      </c>
      <c r="E168" s="19">
        <f t="shared" si="65"/>
        <v>0</v>
      </c>
      <c r="F168" s="19">
        <f t="shared" si="66"/>
        <v>0</v>
      </c>
      <c r="G168" s="19">
        <f t="shared" si="67"/>
        <v>0</v>
      </c>
      <c r="H168" s="19">
        <f t="shared" si="68"/>
        <v>0</v>
      </c>
      <c r="I168" s="15">
        <f t="shared" si="69"/>
        <v>0</v>
      </c>
      <c r="J168" s="19">
        <f t="shared" si="70"/>
        <v>0</v>
      </c>
      <c r="K168" s="19">
        <f t="shared" si="71"/>
        <v>0</v>
      </c>
      <c r="L168" s="19">
        <f t="shared" si="72"/>
        <v>0</v>
      </c>
      <c r="M168" s="19">
        <f t="shared" si="73"/>
        <v>0</v>
      </c>
      <c r="N168" s="19">
        <f t="shared" si="74"/>
        <v>0</v>
      </c>
      <c r="O168" s="19">
        <f t="shared" si="75"/>
        <v>0</v>
      </c>
      <c r="P168" s="19">
        <f t="shared" si="76"/>
        <v>0</v>
      </c>
      <c r="Q168" s="19">
        <f t="shared" si="77"/>
        <v>0</v>
      </c>
      <c r="R168" s="19">
        <f t="shared" si="78"/>
        <v>0</v>
      </c>
      <c r="S168" s="19">
        <f t="shared" si="79"/>
        <v>0</v>
      </c>
      <c r="T168" s="19">
        <f t="shared" si="80"/>
        <v>0</v>
      </c>
      <c r="U168" s="19">
        <f t="shared" si="81"/>
        <v>0</v>
      </c>
      <c r="V168" s="19">
        <f t="shared" si="82"/>
        <v>0</v>
      </c>
      <c r="W168" s="19">
        <f t="shared" si="83"/>
        <v>0</v>
      </c>
      <c r="X168" s="19">
        <f t="shared" si="84"/>
        <v>0</v>
      </c>
      <c r="Y168" s="19">
        <f t="shared" si="85"/>
        <v>0</v>
      </c>
      <c r="Z168" s="19">
        <f t="shared" si="86"/>
        <v>0</v>
      </c>
      <c r="AA168" s="19">
        <f t="shared" si="87"/>
        <v>0</v>
      </c>
      <c r="AB168" s="19">
        <f t="shared" si="88"/>
        <v>0</v>
      </c>
      <c r="AC168" s="19">
        <f t="shared" si="89"/>
        <v>0</v>
      </c>
      <c r="AD168" s="19">
        <f t="shared" si="90"/>
        <v>0</v>
      </c>
      <c r="AE168" s="19">
        <f t="shared" si="91"/>
        <v>0</v>
      </c>
      <c r="AF168" s="19">
        <f t="shared" si="92"/>
        <v>0</v>
      </c>
      <c r="AG168" s="19">
        <f t="shared" ref="AG168:AG212" si="93">AG$135*$A138</f>
        <v>0</v>
      </c>
      <c r="AH168" s="19">
        <f>AH$135*$A137</f>
        <v>0</v>
      </c>
      <c r="AI168" s="19"/>
      <c r="AJ168" s="19"/>
      <c r="AK168" s="19"/>
      <c r="AL168" s="19"/>
      <c r="AM168" s="19"/>
      <c r="AN168" s="19"/>
      <c r="AO168" s="19"/>
      <c r="AP168" s="19"/>
      <c r="AQ168" s="19"/>
      <c r="AS168" s="10"/>
      <c r="AT168" s="10"/>
      <c r="AU168" s="10"/>
      <c r="AV168" s="10"/>
      <c r="AW168" s="10"/>
      <c r="AX168" s="10"/>
      <c r="AY168" s="10"/>
      <c r="AZ168" s="10"/>
      <c r="BA168" s="10"/>
      <c r="CA168" s="10">
        <f t="shared" si="60"/>
        <v>0</v>
      </c>
      <c r="CC168" s="78">
        <v>3.1629999999999998E-2</v>
      </c>
      <c r="CD168" s="78">
        <v>0</v>
      </c>
      <c r="CE168" s="78">
        <v>0</v>
      </c>
      <c r="CF168" s="78">
        <v>0</v>
      </c>
    </row>
    <row r="169" spans="1:84">
      <c r="A169" s="76">
        <f t="shared" si="61"/>
        <v>0</v>
      </c>
      <c r="B169" s="10">
        <f t="shared" si="62"/>
        <v>33</v>
      </c>
      <c r="C169" s="77">
        <f t="shared" si="63"/>
        <v>0</v>
      </c>
      <c r="D169" s="15">
        <f t="shared" si="64"/>
        <v>0</v>
      </c>
      <c r="E169" s="19">
        <f t="shared" si="65"/>
        <v>0</v>
      </c>
      <c r="F169" s="19">
        <f t="shared" si="66"/>
        <v>0</v>
      </c>
      <c r="G169" s="19">
        <f t="shared" si="67"/>
        <v>0</v>
      </c>
      <c r="H169" s="19">
        <f t="shared" si="68"/>
        <v>0</v>
      </c>
      <c r="I169" s="15">
        <f t="shared" si="69"/>
        <v>0</v>
      </c>
      <c r="J169" s="19">
        <f t="shared" si="70"/>
        <v>0</v>
      </c>
      <c r="K169" s="19">
        <f t="shared" si="71"/>
        <v>0</v>
      </c>
      <c r="L169" s="19">
        <f t="shared" si="72"/>
        <v>0</v>
      </c>
      <c r="M169" s="19">
        <f t="shared" si="73"/>
        <v>0</v>
      </c>
      <c r="N169" s="19">
        <f t="shared" si="74"/>
        <v>0</v>
      </c>
      <c r="O169" s="19">
        <f t="shared" si="75"/>
        <v>0</v>
      </c>
      <c r="P169" s="19">
        <f t="shared" si="76"/>
        <v>0</v>
      </c>
      <c r="Q169" s="19">
        <f t="shared" si="77"/>
        <v>0</v>
      </c>
      <c r="R169" s="19">
        <f t="shared" si="78"/>
        <v>0</v>
      </c>
      <c r="S169" s="19">
        <f t="shared" si="79"/>
        <v>0</v>
      </c>
      <c r="T169" s="19">
        <f t="shared" si="80"/>
        <v>0</v>
      </c>
      <c r="U169" s="19">
        <f t="shared" si="81"/>
        <v>0</v>
      </c>
      <c r="V169" s="19">
        <f t="shared" si="82"/>
        <v>0</v>
      </c>
      <c r="W169" s="19">
        <f t="shared" si="83"/>
        <v>0</v>
      </c>
      <c r="X169" s="19">
        <f t="shared" si="84"/>
        <v>0</v>
      </c>
      <c r="Y169" s="19">
        <f t="shared" si="85"/>
        <v>0</v>
      </c>
      <c r="Z169" s="19">
        <f t="shared" si="86"/>
        <v>0</v>
      </c>
      <c r="AA169" s="19">
        <f t="shared" si="87"/>
        <v>0</v>
      </c>
      <c r="AB169" s="19">
        <f t="shared" si="88"/>
        <v>0</v>
      </c>
      <c r="AC169" s="19">
        <f t="shared" si="89"/>
        <v>0</v>
      </c>
      <c r="AD169" s="19">
        <f t="shared" si="90"/>
        <v>0</v>
      </c>
      <c r="AE169" s="19">
        <f t="shared" si="91"/>
        <v>0</v>
      </c>
      <c r="AF169" s="19">
        <f t="shared" si="92"/>
        <v>0</v>
      </c>
      <c r="AG169" s="19">
        <f t="shared" si="93"/>
        <v>0</v>
      </c>
      <c r="AH169" s="19">
        <f t="shared" ref="AH169:AH212" si="94">AH$135*$A138</f>
        <v>0</v>
      </c>
      <c r="AI169" s="19">
        <f>AI$135*$A137</f>
        <v>0</v>
      </c>
      <c r="AJ169" s="19"/>
      <c r="AK169" s="19"/>
      <c r="AL169" s="19"/>
      <c r="AM169" s="19"/>
      <c r="AN169" s="19"/>
      <c r="AO169" s="19"/>
      <c r="AP169" s="19"/>
      <c r="AQ169" s="19"/>
      <c r="AS169" s="10"/>
      <c r="AT169" s="10"/>
      <c r="AU169" s="10"/>
      <c r="AV169" s="10"/>
      <c r="AW169" s="10"/>
      <c r="AX169" s="10"/>
      <c r="AY169" s="10"/>
      <c r="AZ169" s="10"/>
      <c r="BA169" s="10"/>
      <c r="CA169" s="10">
        <f t="shared" si="60"/>
        <v>0</v>
      </c>
    </row>
    <row r="170" spans="1:84">
      <c r="A170" s="76">
        <f t="shared" si="61"/>
        <v>0</v>
      </c>
      <c r="B170" s="10">
        <f t="shared" si="62"/>
        <v>34</v>
      </c>
      <c r="C170" s="77">
        <f t="shared" si="63"/>
        <v>0</v>
      </c>
      <c r="D170" s="15">
        <f t="shared" si="64"/>
        <v>0</v>
      </c>
      <c r="E170" s="19">
        <f t="shared" si="65"/>
        <v>0</v>
      </c>
      <c r="F170" s="19">
        <f t="shared" si="66"/>
        <v>0</v>
      </c>
      <c r="G170" s="19">
        <f t="shared" si="67"/>
        <v>0</v>
      </c>
      <c r="H170" s="19">
        <f t="shared" si="68"/>
        <v>0</v>
      </c>
      <c r="I170" s="15">
        <f t="shared" si="69"/>
        <v>0</v>
      </c>
      <c r="J170" s="19">
        <f t="shared" si="70"/>
        <v>0</v>
      </c>
      <c r="K170" s="19">
        <f t="shared" si="71"/>
        <v>0</v>
      </c>
      <c r="L170" s="19">
        <f t="shared" si="72"/>
        <v>0</v>
      </c>
      <c r="M170" s="19">
        <f t="shared" si="73"/>
        <v>0</v>
      </c>
      <c r="N170" s="19">
        <f t="shared" si="74"/>
        <v>0</v>
      </c>
      <c r="O170" s="19">
        <f t="shared" si="75"/>
        <v>0</v>
      </c>
      <c r="P170" s="19">
        <f t="shared" si="76"/>
        <v>0</v>
      </c>
      <c r="Q170" s="19">
        <f t="shared" si="77"/>
        <v>0</v>
      </c>
      <c r="R170" s="19">
        <f t="shared" si="78"/>
        <v>0</v>
      </c>
      <c r="S170" s="19">
        <f t="shared" si="79"/>
        <v>0</v>
      </c>
      <c r="T170" s="19">
        <f t="shared" si="80"/>
        <v>0</v>
      </c>
      <c r="U170" s="19">
        <f t="shared" si="81"/>
        <v>0</v>
      </c>
      <c r="V170" s="19">
        <f t="shared" si="82"/>
        <v>0</v>
      </c>
      <c r="W170" s="19">
        <f t="shared" si="83"/>
        <v>0</v>
      </c>
      <c r="X170" s="19">
        <f t="shared" si="84"/>
        <v>0</v>
      </c>
      <c r="Y170" s="19">
        <f t="shared" si="85"/>
        <v>0</v>
      </c>
      <c r="Z170" s="19">
        <f t="shared" si="86"/>
        <v>0</v>
      </c>
      <c r="AA170" s="19">
        <f t="shared" si="87"/>
        <v>0</v>
      </c>
      <c r="AB170" s="19">
        <f t="shared" si="88"/>
        <v>0</v>
      </c>
      <c r="AC170" s="19">
        <f t="shared" si="89"/>
        <v>0</v>
      </c>
      <c r="AD170" s="19">
        <f t="shared" si="90"/>
        <v>0</v>
      </c>
      <c r="AE170" s="19">
        <f t="shared" si="91"/>
        <v>0</v>
      </c>
      <c r="AF170" s="19">
        <f t="shared" si="92"/>
        <v>0</v>
      </c>
      <c r="AG170" s="19">
        <f t="shared" si="93"/>
        <v>0</v>
      </c>
      <c r="AH170" s="19">
        <f t="shared" si="94"/>
        <v>0</v>
      </c>
      <c r="AI170" s="19">
        <f t="shared" ref="AI170:AI212" si="95">AI$135*$A138</f>
        <v>0</v>
      </c>
      <c r="AJ170" s="19">
        <f>AJ$135*$A137</f>
        <v>0</v>
      </c>
      <c r="AK170" s="19"/>
      <c r="AL170" s="19"/>
      <c r="AM170" s="19"/>
      <c r="AN170" s="19"/>
      <c r="AO170" s="19"/>
      <c r="AP170" s="19"/>
      <c r="AQ170" s="19"/>
      <c r="AS170" s="10"/>
      <c r="AT170" s="10"/>
      <c r="AU170" s="10"/>
      <c r="AV170" s="10"/>
      <c r="AW170" s="10"/>
      <c r="AX170" s="10"/>
      <c r="AY170" s="10"/>
      <c r="AZ170" s="10"/>
      <c r="BA170" s="10"/>
      <c r="CA170" s="10">
        <f t="shared" si="60"/>
        <v>0</v>
      </c>
    </row>
    <row r="171" spans="1:84">
      <c r="A171" s="76">
        <f t="shared" si="61"/>
        <v>0</v>
      </c>
      <c r="B171" s="10">
        <f t="shared" si="62"/>
        <v>35</v>
      </c>
      <c r="C171" s="77">
        <f t="shared" si="63"/>
        <v>0</v>
      </c>
      <c r="D171" s="15">
        <f t="shared" si="64"/>
        <v>0</v>
      </c>
      <c r="E171" s="19">
        <f t="shared" si="65"/>
        <v>0</v>
      </c>
      <c r="F171" s="19">
        <f t="shared" si="66"/>
        <v>0</v>
      </c>
      <c r="G171" s="19">
        <f t="shared" si="67"/>
        <v>0</v>
      </c>
      <c r="H171" s="19">
        <f t="shared" si="68"/>
        <v>0</v>
      </c>
      <c r="I171" s="15">
        <f t="shared" si="69"/>
        <v>0</v>
      </c>
      <c r="J171" s="19">
        <f t="shared" si="70"/>
        <v>0</v>
      </c>
      <c r="K171" s="19">
        <f t="shared" si="71"/>
        <v>0</v>
      </c>
      <c r="L171" s="19">
        <f t="shared" si="72"/>
        <v>0</v>
      </c>
      <c r="M171" s="19">
        <f t="shared" si="73"/>
        <v>0</v>
      </c>
      <c r="N171" s="19">
        <f t="shared" si="74"/>
        <v>0</v>
      </c>
      <c r="O171" s="19">
        <f t="shared" si="75"/>
        <v>0</v>
      </c>
      <c r="P171" s="19">
        <f t="shared" si="76"/>
        <v>0</v>
      </c>
      <c r="Q171" s="19">
        <f t="shared" si="77"/>
        <v>0</v>
      </c>
      <c r="R171" s="19">
        <f t="shared" si="78"/>
        <v>0</v>
      </c>
      <c r="S171" s="19">
        <f t="shared" si="79"/>
        <v>0</v>
      </c>
      <c r="T171" s="19">
        <f t="shared" si="80"/>
        <v>0</v>
      </c>
      <c r="U171" s="19">
        <f t="shared" si="81"/>
        <v>0</v>
      </c>
      <c r="V171" s="19">
        <f t="shared" si="82"/>
        <v>0</v>
      </c>
      <c r="W171" s="19">
        <f t="shared" si="83"/>
        <v>0</v>
      </c>
      <c r="X171" s="19">
        <f t="shared" si="84"/>
        <v>0</v>
      </c>
      <c r="Y171" s="19">
        <f t="shared" si="85"/>
        <v>0</v>
      </c>
      <c r="Z171" s="19">
        <f t="shared" si="86"/>
        <v>0</v>
      </c>
      <c r="AA171" s="19">
        <f t="shared" si="87"/>
        <v>0</v>
      </c>
      <c r="AB171" s="19">
        <f t="shared" si="88"/>
        <v>0</v>
      </c>
      <c r="AC171" s="19">
        <f t="shared" si="89"/>
        <v>0</v>
      </c>
      <c r="AD171" s="19">
        <f t="shared" si="90"/>
        <v>0</v>
      </c>
      <c r="AE171" s="19">
        <f t="shared" si="91"/>
        <v>0</v>
      </c>
      <c r="AF171" s="19">
        <f t="shared" si="92"/>
        <v>0</v>
      </c>
      <c r="AG171" s="19">
        <f t="shared" si="93"/>
        <v>0</v>
      </c>
      <c r="AH171" s="19">
        <f t="shared" si="94"/>
        <v>0</v>
      </c>
      <c r="AI171" s="19">
        <f t="shared" si="95"/>
        <v>0</v>
      </c>
      <c r="AJ171" s="19">
        <f t="shared" ref="AJ171:AJ212" si="96">AJ$135*$A138</f>
        <v>0</v>
      </c>
      <c r="AK171" s="19">
        <f>AK$135*$A137</f>
        <v>0</v>
      </c>
      <c r="AL171" s="19"/>
      <c r="AM171" s="19"/>
      <c r="AN171" s="19"/>
      <c r="AO171" s="19"/>
      <c r="AP171" s="19"/>
      <c r="AQ171" s="19"/>
      <c r="AS171" s="10"/>
      <c r="AT171" s="10"/>
      <c r="AU171" s="10"/>
      <c r="AV171" s="10"/>
      <c r="AW171" s="10"/>
      <c r="AX171" s="10"/>
      <c r="AY171" s="10"/>
      <c r="AZ171" s="10"/>
      <c r="BA171" s="10"/>
      <c r="CA171" s="10">
        <f t="shared" si="60"/>
        <v>0</v>
      </c>
    </row>
    <row r="172" spans="1:84">
      <c r="A172" s="76">
        <f t="shared" si="61"/>
        <v>0</v>
      </c>
      <c r="B172" s="10">
        <f t="shared" si="62"/>
        <v>36</v>
      </c>
      <c r="C172" s="77">
        <f t="shared" si="63"/>
        <v>0</v>
      </c>
      <c r="D172" s="15">
        <f t="shared" si="64"/>
        <v>0</v>
      </c>
      <c r="E172" s="19">
        <f t="shared" si="65"/>
        <v>0</v>
      </c>
      <c r="F172" s="19">
        <f t="shared" si="66"/>
        <v>0</v>
      </c>
      <c r="G172" s="19">
        <f t="shared" si="67"/>
        <v>0</v>
      </c>
      <c r="H172" s="19">
        <f t="shared" si="68"/>
        <v>0</v>
      </c>
      <c r="I172" s="15">
        <f t="shared" si="69"/>
        <v>0</v>
      </c>
      <c r="J172" s="19">
        <f t="shared" si="70"/>
        <v>0</v>
      </c>
      <c r="K172" s="19">
        <f t="shared" si="71"/>
        <v>0</v>
      </c>
      <c r="L172" s="19">
        <f t="shared" si="72"/>
        <v>0</v>
      </c>
      <c r="M172" s="19">
        <f t="shared" si="73"/>
        <v>0</v>
      </c>
      <c r="N172" s="19">
        <f t="shared" si="74"/>
        <v>0</v>
      </c>
      <c r="O172" s="19">
        <f t="shared" si="75"/>
        <v>0</v>
      </c>
      <c r="P172" s="19">
        <f t="shared" si="76"/>
        <v>0</v>
      </c>
      <c r="Q172" s="19">
        <f t="shared" si="77"/>
        <v>0</v>
      </c>
      <c r="R172" s="19">
        <f t="shared" si="78"/>
        <v>0</v>
      </c>
      <c r="S172" s="19">
        <f t="shared" si="79"/>
        <v>0</v>
      </c>
      <c r="T172" s="19">
        <f t="shared" si="80"/>
        <v>0</v>
      </c>
      <c r="U172" s="19">
        <f t="shared" si="81"/>
        <v>0</v>
      </c>
      <c r="V172" s="19">
        <f t="shared" si="82"/>
        <v>0</v>
      </c>
      <c r="W172" s="19">
        <f t="shared" si="83"/>
        <v>0</v>
      </c>
      <c r="X172" s="19">
        <f t="shared" si="84"/>
        <v>0</v>
      </c>
      <c r="Y172" s="19">
        <f t="shared" si="85"/>
        <v>0</v>
      </c>
      <c r="Z172" s="19">
        <f t="shared" si="86"/>
        <v>0</v>
      </c>
      <c r="AA172" s="19">
        <f t="shared" si="87"/>
        <v>0</v>
      </c>
      <c r="AB172" s="19">
        <f t="shared" si="88"/>
        <v>0</v>
      </c>
      <c r="AC172" s="19">
        <f t="shared" si="89"/>
        <v>0</v>
      </c>
      <c r="AD172" s="19">
        <f t="shared" si="90"/>
        <v>0</v>
      </c>
      <c r="AE172" s="19">
        <f t="shared" si="91"/>
        <v>0</v>
      </c>
      <c r="AF172" s="19">
        <f t="shared" si="92"/>
        <v>0</v>
      </c>
      <c r="AG172" s="19">
        <f t="shared" si="93"/>
        <v>0</v>
      </c>
      <c r="AH172" s="19">
        <f t="shared" si="94"/>
        <v>0</v>
      </c>
      <c r="AI172" s="19">
        <f t="shared" si="95"/>
        <v>0</v>
      </c>
      <c r="AJ172" s="19">
        <f t="shared" si="96"/>
        <v>0</v>
      </c>
      <c r="AK172" s="19">
        <f t="shared" ref="AK172:AK212" si="97">AK$135*$A138</f>
        <v>0</v>
      </c>
      <c r="AL172" s="19">
        <f>AL$135*$A137</f>
        <v>0</v>
      </c>
      <c r="AM172" s="19"/>
      <c r="AN172" s="19"/>
      <c r="AO172" s="19"/>
      <c r="AP172" s="19"/>
      <c r="AQ172" s="19"/>
      <c r="AS172" s="10"/>
      <c r="AT172" s="10"/>
      <c r="AU172" s="10"/>
      <c r="AV172" s="10"/>
      <c r="AW172" s="10"/>
      <c r="AX172" s="10"/>
      <c r="AY172" s="10"/>
      <c r="AZ172" s="10"/>
      <c r="BA172" s="10"/>
      <c r="CA172" s="10">
        <f t="shared" si="60"/>
        <v>0</v>
      </c>
    </row>
    <row r="173" spans="1:84">
      <c r="A173" s="76">
        <f t="shared" si="61"/>
        <v>0</v>
      </c>
      <c r="B173" s="10">
        <f t="shared" si="62"/>
        <v>37</v>
      </c>
      <c r="C173" s="77">
        <f t="shared" si="63"/>
        <v>0</v>
      </c>
      <c r="D173" s="15">
        <f t="shared" si="64"/>
        <v>0</v>
      </c>
      <c r="E173" s="19">
        <f t="shared" si="65"/>
        <v>0</v>
      </c>
      <c r="F173" s="19">
        <f t="shared" si="66"/>
        <v>0</v>
      </c>
      <c r="G173" s="19">
        <f t="shared" si="67"/>
        <v>0</v>
      </c>
      <c r="H173" s="19">
        <f t="shared" si="68"/>
        <v>0</v>
      </c>
      <c r="I173" s="15">
        <f t="shared" si="69"/>
        <v>0</v>
      </c>
      <c r="J173" s="19">
        <f t="shared" si="70"/>
        <v>0</v>
      </c>
      <c r="K173" s="19">
        <f t="shared" si="71"/>
        <v>0</v>
      </c>
      <c r="L173" s="19">
        <f t="shared" si="72"/>
        <v>0</v>
      </c>
      <c r="M173" s="19">
        <f t="shared" si="73"/>
        <v>0</v>
      </c>
      <c r="N173" s="19">
        <f t="shared" si="74"/>
        <v>0</v>
      </c>
      <c r="O173" s="19">
        <f t="shared" si="75"/>
        <v>0</v>
      </c>
      <c r="P173" s="19">
        <f t="shared" si="76"/>
        <v>0</v>
      </c>
      <c r="Q173" s="19">
        <f t="shared" si="77"/>
        <v>0</v>
      </c>
      <c r="R173" s="19">
        <f t="shared" si="78"/>
        <v>0</v>
      </c>
      <c r="S173" s="19">
        <f t="shared" si="79"/>
        <v>0</v>
      </c>
      <c r="T173" s="19">
        <f t="shared" si="80"/>
        <v>0</v>
      </c>
      <c r="U173" s="19">
        <f t="shared" si="81"/>
        <v>0</v>
      </c>
      <c r="V173" s="19">
        <f t="shared" si="82"/>
        <v>0</v>
      </c>
      <c r="W173" s="19">
        <f t="shared" si="83"/>
        <v>0</v>
      </c>
      <c r="X173" s="19">
        <f t="shared" si="84"/>
        <v>0</v>
      </c>
      <c r="Y173" s="19">
        <f t="shared" si="85"/>
        <v>0</v>
      </c>
      <c r="Z173" s="19">
        <f t="shared" si="86"/>
        <v>0</v>
      </c>
      <c r="AA173" s="19">
        <f t="shared" si="87"/>
        <v>0</v>
      </c>
      <c r="AB173" s="19">
        <f t="shared" si="88"/>
        <v>0</v>
      </c>
      <c r="AC173" s="19">
        <f t="shared" si="89"/>
        <v>0</v>
      </c>
      <c r="AD173" s="19">
        <f t="shared" si="90"/>
        <v>0</v>
      </c>
      <c r="AE173" s="19">
        <f t="shared" si="91"/>
        <v>0</v>
      </c>
      <c r="AF173" s="19">
        <f t="shared" si="92"/>
        <v>0</v>
      </c>
      <c r="AG173" s="19">
        <f t="shared" si="93"/>
        <v>0</v>
      </c>
      <c r="AH173" s="19">
        <f t="shared" si="94"/>
        <v>0</v>
      </c>
      <c r="AI173" s="19">
        <f t="shared" si="95"/>
        <v>0</v>
      </c>
      <c r="AJ173" s="19">
        <f t="shared" si="96"/>
        <v>0</v>
      </c>
      <c r="AK173" s="19">
        <f t="shared" si="97"/>
        <v>0</v>
      </c>
      <c r="AL173" s="19">
        <f t="shared" ref="AL173:AL212" si="98">AL$135*$A138</f>
        <v>0</v>
      </c>
      <c r="AM173" s="19">
        <f>AM$135*$A137</f>
        <v>0</v>
      </c>
      <c r="AN173" s="19"/>
      <c r="AO173" s="19"/>
      <c r="AP173" s="19"/>
      <c r="AQ173" s="19"/>
      <c r="AS173" s="10"/>
      <c r="AT173" s="10"/>
      <c r="AU173" s="10"/>
      <c r="AV173" s="10"/>
      <c r="AW173" s="10"/>
      <c r="AX173" s="10"/>
      <c r="AY173" s="10"/>
      <c r="AZ173" s="10"/>
      <c r="BA173" s="10"/>
      <c r="CA173" s="10">
        <f t="shared" si="60"/>
        <v>0</v>
      </c>
    </row>
    <row r="174" spans="1:84">
      <c r="A174" s="76">
        <f t="shared" si="61"/>
        <v>0</v>
      </c>
      <c r="B174" s="10">
        <f t="shared" si="62"/>
        <v>38</v>
      </c>
      <c r="C174" s="77">
        <f t="shared" si="63"/>
        <v>0</v>
      </c>
      <c r="D174" s="15">
        <f t="shared" si="64"/>
        <v>0</v>
      </c>
      <c r="E174" s="19">
        <f t="shared" si="65"/>
        <v>0</v>
      </c>
      <c r="F174" s="19">
        <f t="shared" si="66"/>
        <v>0</v>
      </c>
      <c r="G174" s="19">
        <f t="shared" si="67"/>
        <v>0</v>
      </c>
      <c r="H174" s="19">
        <f t="shared" si="68"/>
        <v>0</v>
      </c>
      <c r="I174" s="15">
        <f t="shared" si="69"/>
        <v>0</v>
      </c>
      <c r="J174" s="19">
        <f t="shared" si="70"/>
        <v>0</v>
      </c>
      <c r="K174" s="19">
        <f t="shared" si="71"/>
        <v>0</v>
      </c>
      <c r="L174" s="19">
        <f t="shared" si="72"/>
        <v>0</v>
      </c>
      <c r="M174" s="19">
        <f t="shared" si="73"/>
        <v>0</v>
      </c>
      <c r="N174" s="19">
        <f t="shared" si="74"/>
        <v>0</v>
      </c>
      <c r="O174" s="19">
        <f t="shared" si="75"/>
        <v>0</v>
      </c>
      <c r="P174" s="19">
        <f t="shared" si="76"/>
        <v>0</v>
      </c>
      <c r="Q174" s="19">
        <f t="shared" si="77"/>
        <v>0</v>
      </c>
      <c r="R174" s="19">
        <f t="shared" si="78"/>
        <v>0</v>
      </c>
      <c r="S174" s="19">
        <f t="shared" si="79"/>
        <v>0</v>
      </c>
      <c r="T174" s="19">
        <f t="shared" si="80"/>
        <v>0</v>
      </c>
      <c r="U174" s="19">
        <f t="shared" si="81"/>
        <v>0</v>
      </c>
      <c r="V174" s="19">
        <f t="shared" si="82"/>
        <v>0</v>
      </c>
      <c r="W174" s="19">
        <f t="shared" si="83"/>
        <v>0</v>
      </c>
      <c r="X174" s="19">
        <f t="shared" si="84"/>
        <v>0</v>
      </c>
      <c r="Y174" s="19">
        <f t="shared" si="85"/>
        <v>0</v>
      </c>
      <c r="Z174" s="19">
        <f t="shared" si="86"/>
        <v>0</v>
      </c>
      <c r="AA174" s="19">
        <f t="shared" si="87"/>
        <v>0</v>
      </c>
      <c r="AB174" s="19">
        <f t="shared" si="88"/>
        <v>0</v>
      </c>
      <c r="AC174" s="19">
        <f t="shared" si="89"/>
        <v>0</v>
      </c>
      <c r="AD174" s="19">
        <f t="shared" si="90"/>
        <v>0</v>
      </c>
      <c r="AE174" s="19">
        <f t="shared" si="91"/>
        <v>0</v>
      </c>
      <c r="AF174" s="19">
        <f t="shared" si="92"/>
        <v>0</v>
      </c>
      <c r="AG174" s="19">
        <f t="shared" si="93"/>
        <v>0</v>
      </c>
      <c r="AH174" s="19">
        <f t="shared" si="94"/>
        <v>0</v>
      </c>
      <c r="AI174" s="19">
        <f t="shared" si="95"/>
        <v>0</v>
      </c>
      <c r="AJ174" s="19">
        <f t="shared" si="96"/>
        <v>0</v>
      </c>
      <c r="AK174" s="19">
        <f t="shared" si="97"/>
        <v>0</v>
      </c>
      <c r="AL174" s="19">
        <f t="shared" si="98"/>
        <v>0</v>
      </c>
      <c r="AM174" s="19">
        <f t="shared" ref="AM174:AM212" si="99">AM$135*$A138</f>
        <v>0</v>
      </c>
      <c r="AN174" s="19">
        <f>AN$135*$A137</f>
        <v>0</v>
      </c>
      <c r="AO174" s="19"/>
      <c r="AP174" s="19"/>
      <c r="AQ174" s="19"/>
      <c r="AS174" s="10"/>
      <c r="AT174" s="10"/>
      <c r="AU174" s="10"/>
      <c r="AV174" s="10"/>
      <c r="AW174" s="10"/>
      <c r="AX174" s="10"/>
      <c r="AY174" s="10"/>
      <c r="AZ174" s="10"/>
      <c r="BA174" s="10"/>
      <c r="CA174" s="10">
        <f t="shared" si="60"/>
        <v>0</v>
      </c>
    </row>
    <row r="175" spans="1:84">
      <c r="A175" s="76">
        <f t="shared" si="61"/>
        <v>0</v>
      </c>
      <c r="B175" s="10">
        <f t="shared" si="62"/>
        <v>39</v>
      </c>
      <c r="C175" s="77">
        <f t="shared" si="63"/>
        <v>0</v>
      </c>
      <c r="D175" s="15">
        <f t="shared" si="64"/>
        <v>0</v>
      </c>
      <c r="E175" s="19">
        <f t="shared" si="65"/>
        <v>0</v>
      </c>
      <c r="F175" s="19">
        <f t="shared" si="66"/>
        <v>0</v>
      </c>
      <c r="G175" s="19">
        <f t="shared" si="67"/>
        <v>0</v>
      </c>
      <c r="H175" s="19">
        <f t="shared" si="68"/>
        <v>0</v>
      </c>
      <c r="I175" s="15">
        <f t="shared" si="69"/>
        <v>0</v>
      </c>
      <c r="J175" s="19">
        <f t="shared" si="70"/>
        <v>0</v>
      </c>
      <c r="K175" s="19">
        <f t="shared" si="71"/>
        <v>0</v>
      </c>
      <c r="L175" s="19">
        <f t="shared" si="72"/>
        <v>0</v>
      </c>
      <c r="M175" s="19">
        <f t="shared" si="73"/>
        <v>0</v>
      </c>
      <c r="N175" s="19">
        <f t="shared" si="74"/>
        <v>0</v>
      </c>
      <c r="O175" s="19">
        <f t="shared" si="75"/>
        <v>0</v>
      </c>
      <c r="P175" s="19">
        <f t="shared" si="76"/>
        <v>0</v>
      </c>
      <c r="Q175" s="19">
        <f t="shared" si="77"/>
        <v>0</v>
      </c>
      <c r="R175" s="19">
        <f t="shared" si="78"/>
        <v>0</v>
      </c>
      <c r="S175" s="19">
        <f t="shared" si="79"/>
        <v>0</v>
      </c>
      <c r="T175" s="19">
        <f t="shared" si="80"/>
        <v>0</v>
      </c>
      <c r="U175" s="19">
        <f t="shared" si="81"/>
        <v>0</v>
      </c>
      <c r="V175" s="19">
        <f t="shared" si="82"/>
        <v>0</v>
      </c>
      <c r="W175" s="19">
        <f t="shared" si="83"/>
        <v>0</v>
      </c>
      <c r="X175" s="19">
        <f t="shared" si="84"/>
        <v>0</v>
      </c>
      <c r="Y175" s="19">
        <f t="shared" si="85"/>
        <v>0</v>
      </c>
      <c r="Z175" s="19">
        <f t="shared" si="86"/>
        <v>0</v>
      </c>
      <c r="AA175" s="19">
        <f t="shared" si="87"/>
        <v>0</v>
      </c>
      <c r="AB175" s="19">
        <f t="shared" si="88"/>
        <v>0</v>
      </c>
      <c r="AC175" s="19">
        <f t="shared" si="89"/>
        <v>0</v>
      </c>
      <c r="AD175" s="19">
        <f t="shared" si="90"/>
        <v>0</v>
      </c>
      <c r="AE175" s="19">
        <f t="shared" si="91"/>
        <v>0</v>
      </c>
      <c r="AF175" s="19">
        <f t="shared" si="92"/>
        <v>0</v>
      </c>
      <c r="AG175" s="19">
        <f t="shared" si="93"/>
        <v>0</v>
      </c>
      <c r="AH175" s="19">
        <f t="shared" si="94"/>
        <v>0</v>
      </c>
      <c r="AI175" s="19">
        <f t="shared" si="95"/>
        <v>0</v>
      </c>
      <c r="AJ175" s="19">
        <f t="shared" si="96"/>
        <v>0</v>
      </c>
      <c r="AK175" s="19">
        <f t="shared" si="97"/>
        <v>0</v>
      </c>
      <c r="AL175" s="19">
        <f t="shared" si="98"/>
        <v>0</v>
      </c>
      <c r="AM175" s="19">
        <f t="shared" si="99"/>
        <v>0</v>
      </c>
      <c r="AN175" s="19">
        <f t="shared" ref="AN175:AN212" si="100">AN$135*$A138</f>
        <v>0</v>
      </c>
      <c r="AO175" s="19">
        <f>AO$135*$A137</f>
        <v>0</v>
      </c>
      <c r="AP175" s="19"/>
      <c r="AQ175" s="19"/>
      <c r="AS175" s="10"/>
      <c r="AT175" s="10"/>
      <c r="AU175" s="10"/>
      <c r="AV175" s="10"/>
      <c r="AW175" s="10"/>
      <c r="AX175" s="10"/>
      <c r="AY175" s="10"/>
      <c r="AZ175" s="10"/>
      <c r="BA175" s="10"/>
      <c r="CA175" s="10">
        <f t="shared" si="60"/>
        <v>0</v>
      </c>
    </row>
    <row r="176" spans="1:84">
      <c r="A176" s="76">
        <f t="shared" si="61"/>
        <v>0</v>
      </c>
      <c r="B176" s="10">
        <f t="shared" si="62"/>
        <v>40</v>
      </c>
      <c r="C176" s="77">
        <f t="shared" si="63"/>
        <v>0</v>
      </c>
      <c r="D176" s="15">
        <f t="shared" si="64"/>
        <v>0</v>
      </c>
      <c r="E176" s="19">
        <f t="shared" si="65"/>
        <v>0</v>
      </c>
      <c r="F176" s="19">
        <f t="shared" si="66"/>
        <v>0</v>
      </c>
      <c r="G176" s="19">
        <f t="shared" si="67"/>
        <v>0</v>
      </c>
      <c r="H176" s="19">
        <f t="shared" si="68"/>
        <v>0</v>
      </c>
      <c r="I176" s="15">
        <f t="shared" si="69"/>
        <v>0</v>
      </c>
      <c r="J176" s="19">
        <f t="shared" si="70"/>
        <v>0</v>
      </c>
      <c r="K176" s="19">
        <f t="shared" si="71"/>
        <v>0</v>
      </c>
      <c r="L176" s="19">
        <f t="shared" si="72"/>
        <v>0</v>
      </c>
      <c r="M176" s="19">
        <f t="shared" si="73"/>
        <v>0</v>
      </c>
      <c r="N176" s="19">
        <f t="shared" si="74"/>
        <v>0</v>
      </c>
      <c r="O176" s="19">
        <f t="shared" si="75"/>
        <v>0</v>
      </c>
      <c r="P176" s="19">
        <f t="shared" si="76"/>
        <v>0</v>
      </c>
      <c r="Q176" s="19">
        <f t="shared" si="77"/>
        <v>0</v>
      </c>
      <c r="R176" s="19">
        <f t="shared" si="78"/>
        <v>0</v>
      </c>
      <c r="S176" s="19">
        <f t="shared" si="79"/>
        <v>0</v>
      </c>
      <c r="T176" s="19">
        <f t="shared" si="80"/>
        <v>0</v>
      </c>
      <c r="U176" s="19">
        <f t="shared" si="81"/>
        <v>0</v>
      </c>
      <c r="V176" s="19">
        <f t="shared" si="82"/>
        <v>0</v>
      </c>
      <c r="W176" s="19">
        <f t="shared" si="83"/>
        <v>0</v>
      </c>
      <c r="X176" s="19">
        <f t="shared" si="84"/>
        <v>0</v>
      </c>
      <c r="Y176" s="19">
        <f t="shared" si="85"/>
        <v>0</v>
      </c>
      <c r="Z176" s="19">
        <f t="shared" si="86"/>
        <v>0</v>
      </c>
      <c r="AA176" s="19">
        <f t="shared" si="87"/>
        <v>0</v>
      </c>
      <c r="AB176" s="19">
        <f t="shared" si="88"/>
        <v>0</v>
      </c>
      <c r="AC176" s="19">
        <f t="shared" si="89"/>
        <v>0</v>
      </c>
      <c r="AD176" s="19">
        <f t="shared" si="90"/>
        <v>0</v>
      </c>
      <c r="AE176" s="19">
        <f t="shared" si="91"/>
        <v>0</v>
      </c>
      <c r="AF176" s="19">
        <f t="shared" si="92"/>
        <v>0</v>
      </c>
      <c r="AG176" s="19">
        <f t="shared" si="93"/>
        <v>0</v>
      </c>
      <c r="AH176" s="19">
        <f t="shared" si="94"/>
        <v>0</v>
      </c>
      <c r="AI176" s="19">
        <f t="shared" si="95"/>
        <v>0</v>
      </c>
      <c r="AJ176" s="19">
        <f t="shared" si="96"/>
        <v>0</v>
      </c>
      <c r="AK176" s="19">
        <f t="shared" si="97"/>
        <v>0</v>
      </c>
      <c r="AL176" s="19">
        <f t="shared" si="98"/>
        <v>0</v>
      </c>
      <c r="AM176" s="19">
        <f t="shared" si="99"/>
        <v>0</v>
      </c>
      <c r="AN176" s="19">
        <f t="shared" si="100"/>
        <v>0</v>
      </c>
      <c r="AO176" s="19">
        <f t="shared" ref="AO176:AO212" si="101">AO$135*$A138</f>
        <v>0</v>
      </c>
      <c r="AP176" s="19">
        <f>AP$135*$A137</f>
        <v>0</v>
      </c>
      <c r="AQ176" s="19"/>
      <c r="AS176" s="10"/>
      <c r="AT176" s="10"/>
      <c r="AU176" s="10"/>
      <c r="AV176" s="10"/>
      <c r="AW176" s="10"/>
      <c r="AX176" s="10"/>
      <c r="AY176" s="10"/>
      <c r="AZ176" s="10"/>
      <c r="BA176" s="10"/>
      <c r="CA176" s="10">
        <f t="shared" si="60"/>
        <v>0</v>
      </c>
    </row>
    <row r="177" spans="1:79">
      <c r="A177" s="76">
        <f t="shared" si="61"/>
        <v>0</v>
      </c>
      <c r="B177" s="10">
        <f t="shared" si="62"/>
        <v>41</v>
      </c>
      <c r="C177" s="77">
        <f t="shared" si="63"/>
        <v>0</v>
      </c>
      <c r="D177" s="15">
        <f t="shared" si="64"/>
        <v>0</v>
      </c>
      <c r="E177" s="19">
        <f t="shared" si="65"/>
        <v>0</v>
      </c>
      <c r="F177" s="19">
        <f t="shared" si="66"/>
        <v>0</v>
      </c>
      <c r="G177" s="19">
        <f t="shared" si="67"/>
        <v>0</v>
      </c>
      <c r="H177" s="19">
        <f t="shared" si="68"/>
        <v>0</v>
      </c>
      <c r="I177" s="15">
        <f t="shared" si="69"/>
        <v>0</v>
      </c>
      <c r="J177" s="19">
        <f t="shared" si="70"/>
        <v>0</v>
      </c>
      <c r="K177" s="19">
        <f t="shared" si="71"/>
        <v>0</v>
      </c>
      <c r="L177" s="19">
        <f t="shared" si="72"/>
        <v>0</v>
      </c>
      <c r="M177" s="19">
        <f t="shared" si="73"/>
        <v>0</v>
      </c>
      <c r="N177" s="19">
        <f t="shared" si="74"/>
        <v>0</v>
      </c>
      <c r="O177" s="19">
        <f t="shared" si="75"/>
        <v>0</v>
      </c>
      <c r="P177" s="19">
        <f t="shared" si="76"/>
        <v>0</v>
      </c>
      <c r="Q177" s="19">
        <f t="shared" si="77"/>
        <v>0</v>
      </c>
      <c r="R177" s="19">
        <f t="shared" si="78"/>
        <v>0</v>
      </c>
      <c r="S177" s="19">
        <f t="shared" si="79"/>
        <v>0</v>
      </c>
      <c r="T177" s="19">
        <f t="shared" si="80"/>
        <v>0</v>
      </c>
      <c r="U177" s="19">
        <f t="shared" si="81"/>
        <v>0</v>
      </c>
      <c r="V177" s="19">
        <f t="shared" si="82"/>
        <v>0</v>
      </c>
      <c r="W177" s="19">
        <f t="shared" si="83"/>
        <v>0</v>
      </c>
      <c r="X177" s="19">
        <f t="shared" si="84"/>
        <v>0</v>
      </c>
      <c r="Y177" s="19">
        <f t="shared" si="85"/>
        <v>0</v>
      </c>
      <c r="Z177" s="19">
        <f t="shared" si="86"/>
        <v>0</v>
      </c>
      <c r="AA177" s="19">
        <f t="shared" si="87"/>
        <v>0</v>
      </c>
      <c r="AB177" s="19">
        <f t="shared" si="88"/>
        <v>0</v>
      </c>
      <c r="AC177" s="19">
        <f t="shared" si="89"/>
        <v>0</v>
      </c>
      <c r="AD177" s="19">
        <f t="shared" si="90"/>
        <v>0</v>
      </c>
      <c r="AE177" s="19">
        <f t="shared" si="91"/>
        <v>0</v>
      </c>
      <c r="AF177" s="19">
        <f t="shared" si="92"/>
        <v>0</v>
      </c>
      <c r="AG177" s="19">
        <f t="shared" si="93"/>
        <v>0</v>
      </c>
      <c r="AH177" s="19">
        <f t="shared" si="94"/>
        <v>0</v>
      </c>
      <c r="AI177" s="19">
        <f t="shared" si="95"/>
        <v>0</v>
      </c>
      <c r="AJ177" s="19">
        <f t="shared" si="96"/>
        <v>0</v>
      </c>
      <c r="AK177" s="19">
        <f t="shared" si="97"/>
        <v>0</v>
      </c>
      <c r="AL177" s="19">
        <f t="shared" si="98"/>
        <v>0</v>
      </c>
      <c r="AM177" s="19">
        <f t="shared" si="99"/>
        <v>0</v>
      </c>
      <c r="AN177" s="19">
        <f t="shared" si="100"/>
        <v>0</v>
      </c>
      <c r="AO177" s="19">
        <f t="shared" si="101"/>
        <v>0</v>
      </c>
      <c r="AP177" s="19">
        <f t="shared" ref="AP177:AP212" si="102">AP$135*$A138</f>
        <v>0</v>
      </c>
      <c r="AQ177" s="19">
        <f>AQ$135*$A137</f>
        <v>0</v>
      </c>
      <c r="AS177" s="10"/>
      <c r="AT177" s="10"/>
      <c r="AU177" s="10"/>
      <c r="AV177" s="10"/>
      <c r="AW177" s="10"/>
      <c r="AX177" s="10"/>
      <c r="AY177" s="10"/>
      <c r="AZ177" s="10"/>
      <c r="BA177" s="10"/>
      <c r="CA177" s="10">
        <f t="shared" si="60"/>
        <v>0</v>
      </c>
    </row>
    <row r="178" spans="1:79">
      <c r="A178" s="76">
        <f t="shared" si="61"/>
        <v>0</v>
      </c>
      <c r="B178" s="10">
        <f t="shared" si="62"/>
        <v>42</v>
      </c>
      <c r="C178" s="77">
        <f t="shared" si="63"/>
        <v>0</v>
      </c>
      <c r="D178" s="15">
        <f t="shared" si="64"/>
        <v>0</v>
      </c>
      <c r="E178" s="19">
        <f t="shared" si="65"/>
        <v>0</v>
      </c>
      <c r="F178" s="19">
        <f t="shared" si="66"/>
        <v>0</v>
      </c>
      <c r="G178" s="19">
        <f t="shared" si="67"/>
        <v>0</v>
      </c>
      <c r="H178" s="19">
        <f t="shared" si="68"/>
        <v>0</v>
      </c>
      <c r="I178" s="15">
        <f t="shared" si="69"/>
        <v>0</v>
      </c>
      <c r="J178" s="19">
        <f t="shared" si="70"/>
        <v>0</v>
      </c>
      <c r="K178" s="19">
        <f t="shared" si="71"/>
        <v>0</v>
      </c>
      <c r="L178" s="19">
        <f t="shared" si="72"/>
        <v>0</v>
      </c>
      <c r="M178" s="19">
        <f t="shared" si="73"/>
        <v>0</v>
      </c>
      <c r="N178" s="19">
        <f t="shared" si="74"/>
        <v>0</v>
      </c>
      <c r="O178" s="19">
        <f t="shared" si="75"/>
        <v>0</v>
      </c>
      <c r="P178" s="19">
        <f t="shared" si="76"/>
        <v>0</v>
      </c>
      <c r="Q178" s="19">
        <f t="shared" si="77"/>
        <v>0</v>
      </c>
      <c r="R178" s="19">
        <f t="shared" si="78"/>
        <v>0</v>
      </c>
      <c r="S178" s="19">
        <f t="shared" si="79"/>
        <v>0</v>
      </c>
      <c r="T178" s="19">
        <f t="shared" si="80"/>
        <v>0</v>
      </c>
      <c r="U178" s="19">
        <f t="shared" si="81"/>
        <v>0</v>
      </c>
      <c r="V178" s="19">
        <f t="shared" si="82"/>
        <v>0</v>
      </c>
      <c r="W178" s="19">
        <f t="shared" si="83"/>
        <v>0</v>
      </c>
      <c r="X178" s="19">
        <f t="shared" si="84"/>
        <v>0</v>
      </c>
      <c r="Y178" s="19">
        <f t="shared" si="85"/>
        <v>0</v>
      </c>
      <c r="Z178" s="19">
        <f t="shared" si="86"/>
        <v>0</v>
      </c>
      <c r="AA178" s="19">
        <f t="shared" si="87"/>
        <v>0</v>
      </c>
      <c r="AB178" s="19">
        <f t="shared" si="88"/>
        <v>0</v>
      </c>
      <c r="AC178" s="19">
        <f t="shared" si="89"/>
        <v>0</v>
      </c>
      <c r="AD178" s="19">
        <f t="shared" si="90"/>
        <v>0</v>
      </c>
      <c r="AE178" s="19">
        <f t="shared" si="91"/>
        <v>0</v>
      </c>
      <c r="AF178" s="19">
        <f t="shared" si="92"/>
        <v>0</v>
      </c>
      <c r="AG178" s="19">
        <f t="shared" si="93"/>
        <v>0</v>
      </c>
      <c r="AH178" s="19">
        <f t="shared" si="94"/>
        <v>0</v>
      </c>
      <c r="AI178" s="19">
        <f t="shared" si="95"/>
        <v>0</v>
      </c>
      <c r="AJ178" s="19">
        <f t="shared" si="96"/>
        <v>0</v>
      </c>
      <c r="AK178" s="19">
        <f t="shared" si="97"/>
        <v>0</v>
      </c>
      <c r="AL178" s="19">
        <f t="shared" si="98"/>
        <v>0</v>
      </c>
      <c r="AM178" s="19">
        <f t="shared" si="99"/>
        <v>0</v>
      </c>
      <c r="AN178" s="19">
        <f t="shared" si="100"/>
        <v>0</v>
      </c>
      <c r="AO178" s="19">
        <f t="shared" si="101"/>
        <v>0</v>
      </c>
      <c r="AP178" s="19">
        <f t="shared" si="102"/>
        <v>0</v>
      </c>
      <c r="AQ178" s="19">
        <f t="shared" ref="AQ178:AQ212" si="103">AQ$135*$A138</f>
        <v>0</v>
      </c>
      <c r="AR178" s="15">
        <f>AR$135*$A137</f>
        <v>0</v>
      </c>
      <c r="AS178" s="10"/>
      <c r="AT178" s="10"/>
      <c r="AU178" s="10"/>
      <c r="AV178" s="10"/>
      <c r="AW178" s="10"/>
      <c r="AX178" s="10"/>
      <c r="AY178" s="10"/>
      <c r="AZ178" s="10"/>
      <c r="BA178" s="10"/>
      <c r="CA178" s="10">
        <f t="shared" si="60"/>
        <v>0</v>
      </c>
    </row>
    <row r="179" spans="1:79">
      <c r="A179" s="76">
        <f t="shared" si="61"/>
        <v>0</v>
      </c>
      <c r="B179" s="10">
        <f t="shared" si="62"/>
        <v>43</v>
      </c>
      <c r="C179" s="77">
        <f t="shared" si="63"/>
        <v>0</v>
      </c>
      <c r="D179" s="15">
        <f t="shared" si="64"/>
        <v>0</v>
      </c>
      <c r="E179" s="19">
        <f t="shared" si="65"/>
        <v>0</v>
      </c>
      <c r="F179" s="19">
        <f t="shared" si="66"/>
        <v>0</v>
      </c>
      <c r="G179" s="19">
        <f t="shared" si="67"/>
        <v>0</v>
      </c>
      <c r="H179" s="19">
        <f t="shared" si="68"/>
        <v>0</v>
      </c>
      <c r="I179" s="15">
        <f t="shared" si="69"/>
        <v>0</v>
      </c>
      <c r="J179" s="19">
        <f t="shared" si="70"/>
        <v>0</v>
      </c>
      <c r="K179" s="19">
        <f t="shared" si="71"/>
        <v>0</v>
      </c>
      <c r="L179" s="19">
        <f t="shared" si="72"/>
        <v>0</v>
      </c>
      <c r="M179" s="19">
        <f t="shared" si="73"/>
        <v>0</v>
      </c>
      <c r="N179" s="19">
        <f t="shared" si="74"/>
        <v>0</v>
      </c>
      <c r="O179" s="19">
        <f t="shared" si="75"/>
        <v>0</v>
      </c>
      <c r="P179" s="19">
        <f t="shared" si="76"/>
        <v>0</v>
      </c>
      <c r="Q179" s="19">
        <f t="shared" si="77"/>
        <v>0</v>
      </c>
      <c r="R179" s="19">
        <f t="shared" si="78"/>
        <v>0</v>
      </c>
      <c r="S179" s="19">
        <f t="shared" si="79"/>
        <v>0</v>
      </c>
      <c r="T179" s="19">
        <f t="shared" si="80"/>
        <v>0</v>
      </c>
      <c r="U179" s="19">
        <f t="shared" si="81"/>
        <v>0</v>
      </c>
      <c r="V179" s="19">
        <f t="shared" si="82"/>
        <v>0</v>
      </c>
      <c r="W179" s="19">
        <f t="shared" si="83"/>
        <v>0</v>
      </c>
      <c r="X179" s="19">
        <f t="shared" si="84"/>
        <v>0</v>
      </c>
      <c r="Y179" s="19">
        <f t="shared" si="85"/>
        <v>0</v>
      </c>
      <c r="Z179" s="19">
        <f t="shared" si="86"/>
        <v>0</v>
      </c>
      <c r="AA179" s="19">
        <f t="shared" si="87"/>
        <v>0</v>
      </c>
      <c r="AB179" s="19">
        <f t="shared" si="88"/>
        <v>0</v>
      </c>
      <c r="AC179" s="19">
        <f t="shared" si="89"/>
        <v>0</v>
      </c>
      <c r="AD179" s="19">
        <f t="shared" si="90"/>
        <v>0</v>
      </c>
      <c r="AE179" s="19">
        <f t="shared" si="91"/>
        <v>0</v>
      </c>
      <c r="AF179" s="19">
        <f t="shared" si="92"/>
        <v>0</v>
      </c>
      <c r="AG179" s="19">
        <f t="shared" si="93"/>
        <v>0</v>
      </c>
      <c r="AH179" s="19">
        <f t="shared" si="94"/>
        <v>0</v>
      </c>
      <c r="AI179" s="19">
        <f t="shared" si="95"/>
        <v>0</v>
      </c>
      <c r="AJ179" s="19">
        <f t="shared" si="96"/>
        <v>0</v>
      </c>
      <c r="AK179" s="19">
        <f t="shared" si="97"/>
        <v>0</v>
      </c>
      <c r="AL179" s="19">
        <f t="shared" si="98"/>
        <v>0</v>
      </c>
      <c r="AM179" s="19">
        <f t="shared" si="99"/>
        <v>0</v>
      </c>
      <c r="AN179" s="19">
        <f t="shared" si="100"/>
        <v>0</v>
      </c>
      <c r="AO179" s="19">
        <f t="shared" si="101"/>
        <v>0</v>
      </c>
      <c r="AP179" s="19">
        <f t="shared" si="102"/>
        <v>0</v>
      </c>
      <c r="AQ179" s="19">
        <f t="shared" si="103"/>
        <v>0</v>
      </c>
      <c r="AR179" s="15">
        <f t="shared" ref="AR179:AR212" si="104">AR$135*$A138</f>
        <v>0</v>
      </c>
      <c r="AS179" s="10">
        <f>AS$135*$A137</f>
        <v>0</v>
      </c>
      <c r="AT179" s="10"/>
      <c r="AU179" s="10"/>
      <c r="AV179" s="10"/>
      <c r="AW179" s="10"/>
      <c r="AX179" s="10"/>
      <c r="AY179" s="10"/>
      <c r="AZ179" s="10"/>
      <c r="BA179" s="10"/>
      <c r="CA179" s="10">
        <f t="shared" si="60"/>
        <v>0</v>
      </c>
    </row>
    <row r="180" spans="1:79">
      <c r="A180" s="76">
        <f t="shared" si="61"/>
        <v>0</v>
      </c>
      <c r="B180" s="10">
        <f t="shared" si="62"/>
        <v>44</v>
      </c>
      <c r="C180" s="77">
        <f t="shared" si="63"/>
        <v>0</v>
      </c>
      <c r="D180" s="15">
        <f t="shared" si="64"/>
        <v>0</v>
      </c>
      <c r="E180" s="19">
        <f t="shared" si="65"/>
        <v>0</v>
      </c>
      <c r="F180" s="19">
        <f t="shared" si="66"/>
        <v>0</v>
      </c>
      <c r="G180" s="19">
        <f t="shared" si="67"/>
        <v>0</v>
      </c>
      <c r="H180" s="19">
        <f t="shared" si="68"/>
        <v>0</v>
      </c>
      <c r="I180" s="15">
        <f t="shared" si="69"/>
        <v>0</v>
      </c>
      <c r="J180" s="19">
        <f t="shared" si="70"/>
        <v>0</v>
      </c>
      <c r="K180" s="19">
        <f t="shared" si="71"/>
        <v>0</v>
      </c>
      <c r="L180" s="19">
        <f t="shared" si="72"/>
        <v>0</v>
      </c>
      <c r="M180" s="19">
        <f t="shared" si="73"/>
        <v>0</v>
      </c>
      <c r="N180" s="19">
        <f t="shared" si="74"/>
        <v>0</v>
      </c>
      <c r="O180" s="19">
        <f t="shared" si="75"/>
        <v>0</v>
      </c>
      <c r="P180" s="19">
        <f t="shared" si="76"/>
        <v>0</v>
      </c>
      <c r="Q180" s="19">
        <f t="shared" si="77"/>
        <v>0</v>
      </c>
      <c r="R180" s="19">
        <f t="shared" si="78"/>
        <v>0</v>
      </c>
      <c r="S180" s="19">
        <f t="shared" si="79"/>
        <v>0</v>
      </c>
      <c r="T180" s="19">
        <f t="shared" si="80"/>
        <v>0</v>
      </c>
      <c r="U180" s="19">
        <f t="shared" si="81"/>
        <v>0</v>
      </c>
      <c r="V180" s="19">
        <f t="shared" si="82"/>
        <v>0</v>
      </c>
      <c r="W180" s="19">
        <f t="shared" si="83"/>
        <v>0</v>
      </c>
      <c r="X180" s="19">
        <f t="shared" si="84"/>
        <v>0</v>
      </c>
      <c r="Y180" s="19">
        <f t="shared" si="85"/>
        <v>0</v>
      </c>
      <c r="Z180" s="19">
        <f t="shared" si="86"/>
        <v>0</v>
      </c>
      <c r="AA180" s="19">
        <f t="shared" si="87"/>
        <v>0</v>
      </c>
      <c r="AB180" s="19">
        <f t="shared" si="88"/>
        <v>0</v>
      </c>
      <c r="AC180" s="19">
        <f t="shared" si="89"/>
        <v>0</v>
      </c>
      <c r="AD180" s="19">
        <f t="shared" si="90"/>
        <v>0</v>
      </c>
      <c r="AE180" s="19">
        <f t="shared" si="91"/>
        <v>0</v>
      </c>
      <c r="AF180" s="19">
        <f t="shared" si="92"/>
        <v>0</v>
      </c>
      <c r="AG180" s="19">
        <f t="shared" si="93"/>
        <v>0</v>
      </c>
      <c r="AH180" s="19">
        <f t="shared" si="94"/>
        <v>0</v>
      </c>
      <c r="AI180" s="19">
        <f t="shared" si="95"/>
        <v>0</v>
      </c>
      <c r="AJ180" s="19">
        <f t="shared" si="96"/>
        <v>0</v>
      </c>
      <c r="AK180" s="19">
        <f t="shared" si="97"/>
        <v>0</v>
      </c>
      <c r="AL180" s="19">
        <f t="shared" si="98"/>
        <v>0</v>
      </c>
      <c r="AM180" s="19">
        <f t="shared" si="99"/>
        <v>0</v>
      </c>
      <c r="AN180" s="19">
        <f t="shared" si="100"/>
        <v>0</v>
      </c>
      <c r="AO180" s="19">
        <f t="shared" si="101"/>
        <v>0</v>
      </c>
      <c r="AP180" s="19">
        <f t="shared" si="102"/>
        <v>0</v>
      </c>
      <c r="AQ180" s="19">
        <f t="shared" si="103"/>
        <v>0</v>
      </c>
      <c r="AR180" s="15">
        <f t="shared" si="104"/>
        <v>0</v>
      </c>
      <c r="AS180" s="10">
        <f t="shared" ref="AS180:AS212" si="105">AS$135*$A138</f>
        <v>0</v>
      </c>
      <c r="AT180" s="10">
        <f>AT$135*$A137</f>
        <v>0</v>
      </c>
      <c r="AU180" s="10"/>
      <c r="AV180" s="10"/>
      <c r="AW180" s="10"/>
      <c r="AX180" s="10"/>
      <c r="AY180" s="10"/>
      <c r="AZ180" s="10"/>
      <c r="BA180" s="10"/>
      <c r="CA180" s="10">
        <f t="shared" si="60"/>
        <v>0</v>
      </c>
    </row>
    <row r="181" spans="1:79">
      <c r="A181" s="76">
        <f t="shared" si="61"/>
        <v>0</v>
      </c>
      <c r="B181" s="10">
        <f t="shared" si="62"/>
        <v>45</v>
      </c>
      <c r="C181" s="77">
        <f t="shared" si="63"/>
        <v>0</v>
      </c>
      <c r="D181" s="15">
        <f t="shared" si="64"/>
        <v>0</v>
      </c>
      <c r="E181" s="19">
        <f t="shared" si="65"/>
        <v>0</v>
      </c>
      <c r="F181" s="19">
        <f t="shared" si="66"/>
        <v>0</v>
      </c>
      <c r="G181" s="19">
        <f t="shared" si="67"/>
        <v>0</v>
      </c>
      <c r="H181" s="19">
        <f t="shared" si="68"/>
        <v>0</v>
      </c>
      <c r="I181" s="15">
        <f t="shared" si="69"/>
        <v>0</v>
      </c>
      <c r="J181" s="19">
        <f t="shared" si="70"/>
        <v>0</v>
      </c>
      <c r="K181" s="19">
        <f t="shared" si="71"/>
        <v>0</v>
      </c>
      <c r="L181" s="19">
        <f t="shared" si="72"/>
        <v>0</v>
      </c>
      <c r="M181" s="19">
        <f t="shared" si="73"/>
        <v>0</v>
      </c>
      <c r="N181" s="19">
        <f t="shared" si="74"/>
        <v>0</v>
      </c>
      <c r="O181" s="19">
        <f t="shared" si="75"/>
        <v>0</v>
      </c>
      <c r="P181" s="19">
        <f t="shared" si="76"/>
        <v>0</v>
      </c>
      <c r="Q181" s="19">
        <f t="shared" si="77"/>
        <v>0</v>
      </c>
      <c r="R181" s="19">
        <f t="shared" si="78"/>
        <v>0</v>
      </c>
      <c r="S181" s="19">
        <f t="shared" si="79"/>
        <v>0</v>
      </c>
      <c r="T181" s="19">
        <f t="shared" si="80"/>
        <v>0</v>
      </c>
      <c r="U181" s="19">
        <f t="shared" si="81"/>
        <v>0</v>
      </c>
      <c r="V181" s="19">
        <f t="shared" si="82"/>
        <v>0</v>
      </c>
      <c r="W181" s="19">
        <f t="shared" si="83"/>
        <v>0</v>
      </c>
      <c r="X181" s="19">
        <f t="shared" si="84"/>
        <v>0</v>
      </c>
      <c r="Y181" s="19">
        <f t="shared" si="85"/>
        <v>0</v>
      </c>
      <c r="Z181" s="19">
        <f t="shared" si="86"/>
        <v>0</v>
      </c>
      <c r="AA181" s="19">
        <f t="shared" si="87"/>
        <v>0</v>
      </c>
      <c r="AB181" s="19">
        <f t="shared" si="88"/>
        <v>0</v>
      </c>
      <c r="AC181" s="19">
        <f t="shared" si="89"/>
        <v>0</v>
      </c>
      <c r="AD181" s="19">
        <f t="shared" si="90"/>
        <v>0</v>
      </c>
      <c r="AE181" s="19">
        <f t="shared" si="91"/>
        <v>0</v>
      </c>
      <c r="AF181" s="19">
        <f t="shared" si="92"/>
        <v>0</v>
      </c>
      <c r="AG181" s="19">
        <f t="shared" si="93"/>
        <v>0</v>
      </c>
      <c r="AH181" s="19">
        <f t="shared" si="94"/>
        <v>0</v>
      </c>
      <c r="AI181" s="19">
        <f t="shared" si="95"/>
        <v>0</v>
      </c>
      <c r="AJ181" s="19">
        <f t="shared" si="96"/>
        <v>0</v>
      </c>
      <c r="AK181" s="19">
        <f t="shared" si="97"/>
        <v>0</v>
      </c>
      <c r="AL181" s="19">
        <f t="shared" si="98"/>
        <v>0</v>
      </c>
      <c r="AM181" s="19">
        <f t="shared" si="99"/>
        <v>0</v>
      </c>
      <c r="AN181" s="19">
        <f t="shared" si="100"/>
        <v>0</v>
      </c>
      <c r="AO181" s="19">
        <f t="shared" si="101"/>
        <v>0</v>
      </c>
      <c r="AP181" s="19">
        <f t="shared" si="102"/>
        <v>0</v>
      </c>
      <c r="AQ181" s="19">
        <f t="shared" si="103"/>
        <v>0</v>
      </c>
      <c r="AR181" s="15">
        <f t="shared" si="104"/>
        <v>0</v>
      </c>
      <c r="AS181" s="10">
        <f t="shared" si="105"/>
        <v>0</v>
      </c>
      <c r="AT181" s="10">
        <f t="shared" ref="AT181:AT212" si="106">AT$135*$A138</f>
        <v>0</v>
      </c>
      <c r="AU181" s="10">
        <f>AU$135*$A137</f>
        <v>0</v>
      </c>
      <c r="AV181" s="10"/>
      <c r="AW181" s="10"/>
      <c r="AX181" s="10"/>
      <c r="AY181" s="10"/>
      <c r="AZ181" s="10"/>
      <c r="BA181" s="10"/>
      <c r="CA181" s="10">
        <f t="shared" si="60"/>
        <v>0</v>
      </c>
    </row>
    <row r="182" spans="1:79">
      <c r="A182" s="76">
        <f t="shared" si="61"/>
        <v>0</v>
      </c>
      <c r="B182" s="10">
        <f t="shared" si="62"/>
        <v>46</v>
      </c>
      <c r="C182" s="77">
        <f t="shared" si="63"/>
        <v>0</v>
      </c>
      <c r="D182" s="15">
        <f t="shared" si="64"/>
        <v>0</v>
      </c>
      <c r="E182" s="19">
        <f t="shared" si="65"/>
        <v>0</v>
      </c>
      <c r="F182" s="19">
        <f t="shared" si="66"/>
        <v>0</v>
      </c>
      <c r="G182" s="19">
        <f t="shared" si="67"/>
        <v>0</v>
      </c>
      <c r="H182" s="19">
        <f t="shared" si="68"/>
        <v>0</v>
      </c>
      <c r="I182" s="15">
        <f t="shared" si="69"/>
        <v>0</v>
      </c>
      <c r="J182" s="19">
        <f t="shared" si="70"/>
        <v>0</v>
      </c>
      <c r="K182" s="19">
        <f t="shared" si="71"/>
        <v>0</v>
      </c>
      <c r="L182" s="19">
        <f t="shared" si="72"/>
        <v>0</v>
      </c>
      <c r="M182" s="19">
        <f t="shared" si="73"/>
        <v>0</v>
      </c>
      <c r="N182" s="19">
        <f t="shared" si="74"/>
        <v>0</v>
      </c>
      <c r="O182" s="19">
        <f t="shared" si="75"/>
        <v>0</v>
      </c>
      <c r="P182" s="19">
        <f t="shared" si="76"/>
        <v>0</v>
      </c>
      <c r="Q182" s="19">
        <f t="shared" si="77"/>
        <v>0</v>
      </c>
      <c r="R182" s="19">
        <f t="shared" si="78"/>
        <v>0</v>
      </c>
      <c r="S182" s="19">
        <f t="shared" si="79"/>
        <v>0</v>
      </c>
      <c r="T182" s="19">
        <f t="shared" si="80"/>
        <v>0</v>
      </c>
      <c r="U182" s="19">
        <f t="shared" si="81"/>
        <v>0</v>
      </c>
      <c r="V182" s="19">
        <f t="shared" si="82"/>
        <v>0</v>
      </c>
      <c r="W182" s="19">
        <f t="shared" si="83"/>
        <v>0</v>
      </c>
      <c r="X182" s="19">
        <f t="shared" si="84"/>
        <v>0</v>
      </c>
      <c r="Y182" s="19">
        <f t="shared" si="85"/>
        <v>0</v>
      </c>
      <c r="Z182" s="19">
        <f t="shared" si="86"/>
        <v>0</v>
      </c>
      <c r="AA182" s="19">
        <f t="shared" si="87"/>
        <v>0</v>
      </c>
      <c r="AB182" s="19">
        <f t="shared" si="88"/>
        <v>0</v>
      </c>
      <c r="AC182" s="19">
        <f t="shared" si="89"/>
        <v>0</v>
      </c>
      <c r="AD182" s="19">
        <f t="shared" si="90"/>
        <v>0</v>
      </c>
      <c r="AE182" s="19">
        <f t="shared" si="91"/>
        <v>0</v>
      </c>
      <c r="AF182" s="19">
        <f t="shared" si="92"/>
        <v>0</v>
      </c>
      <c r="AG182" s="19">
        <f t="shared" si="93"/>
        <v>0</v>
      </c>
      <c r="AH182" s="19">
        <f t="shared" si="94"/>
        <v>0</v>
      </c>
      <c r="AI182" s="19">
        <f t="shared" si="95"/>
        <v>0</v>
      </c>
      <c r="AJ182" s="19">
        <f t="shared" si="96"/>
        <v>0</v>
      </c>
      <c r="AK182" s="19">
        <f t="shared" si="97"/>
        <v>0</v>
      </c>
      <c r="AL182" s="19">
        <f t="shared" si="98"/>
        <v>0</v>
      </c>
      <c r="AM182" s="19">
        <f t="shared" si="99"/>
        <v>0</v>
      </c>
      <c r="AN182" s="19">
        <f t="shared" si="100"/>
        <v>0</v>
      </c>
      <c r="AO182" s="19">
        <f t="shared" si="101"/>
        <v>0</v>
      </c>
      <c r="AP182" s="19">
        <f t="shared" si="102"/>
        <v>0</v>
      </c>
      <c r="AQ182" s="19">
        <f t="shared" si="103"/>
        <v>0</v>
      </c>
      <c r="AR182" s="15">
        <f t="shared" si="104"/>
        <v>0</v>
      </c>
      <c r="AS182" s="10">
        <f t="shared" si="105"/>
        <v>0</v>
      </c>
      <c r="AT182" s="10">
        <f t="shared" si="106"/>
        <v>0</v>
      </c>
      <c r="AU182" s="10">
        <f t="shared" ref="AU182:AU212" si="107">AU$135*$A138</f>
        <v>0</v>
      </c>
      <c r="AV182" s="10">
        <f>AV$135*$A137</f>
        <v>0</v>
      </c>
      <c r="AW182" s="10"/>
      <c r="AX182" s="10"/>
      <c r="AY182" s="10"/>
      <c r="AZ182" s="10"/>
      <c r="BA182" s="10"/>
      <c r="CA182" s="10">
        <f t="shared" si="60"/>
        <v>0</v>
      </c>
    </row>
    <row r="183" spans="1:79">
      <c r="A183" s="76">
        <f t="shared" si="61"/>
        <v>0</v>
      </c>
      <c r="B183" s="10">
        <f t="shared" si="62"/>
        <v>47</v>
      </c>
      <c r="C183" s="77">
        <f t="shared" si="63"/>
        <v>0</v>
      </c>
      <c r="D183" s="15">
        <f t="shared" si="64"/>
        <v>0</v>
      </c>
      <c r="E183" s="19">
        <f t="shared" si="65"/>
        <v>0</v>
      </c>
      <c r="F183" s="19">
        <f t="shared" si="66"/>
        <v>0</v>
      </c>
      <c r="G183" s="19">
        <f t="shared" si="67"/>
        <v>0</v>
      </c>
      <c r="H183" s="19">
        <f t="shared" si="68"/>
        <v>0</v>
      </c>
      <c r="I183" s="15">
        <f t="shared" si="69"/>
        <v>0</v>
      </c>
      <c r="J183" s="19">
        <f t="shared" si="70"/>
        <v>0</v>
      </c>
      <c r="K183" s="19">
        <f t="shared" si="71"/>
        <v>0</v>
      </c>
      <c r="L183" s="19">
        <f t="shared" si="72"/>
        <v>0</v>
      </c>
      <c r="M183" s="19">
        <f t="shared" si="73"/>
        <v>0</v>
      </c>
      <c r="N183" s="19">
        <f t="shared" si="74"/>
        <v>0</v>
      </c>
      <c r="O183" s="19">
        <f t="shared" si="75"/>
        <v>0</v>
      </c>
      <c r="P183" s="19">
        <f t="shared" si="76"/>
        <v>0</v>
      </c>
      <c r="Q183" s="19">
        <f t="shared" si="77"/>
        <v>0</v>
      </c>
      <c r="R183" s="19">
        <f t="shared" si="78"/>
        <v>0</v>
      </c>
      <c r="S183" s="19">
        <f t="shared" si="79"/>
        <v>0</v>
      </c>
      <c r="T183" s="19">
        <f t="shared" si="80"/>
        <v>0</v>
      </c>
      <c r="U183" s="19">
        <f t="shared" si="81"/>
        <v>0</v>
      </c>
      <c r="V183" s="19">
        <f t="shared" si="82"/>
        <v>0</v>
      </c>
      <c r="W183" s="19">
        <f t="shared" si="83"/>
        <v>0</v>
      </c>
      <c r="X183" s="19">
        <f t="shared" si="84"/>
        <v>0</v>
      </c>
      <c r="Y183" s="19">
        <f t="shared" si="85"/>
        <v>0</v>
      </c>
      <c r="Z183" s="19">
        <f t="shared" si="86"/>
        <v>0</v>
      </c>
      <c r="AA183" s="19">
        <f t="shared" si="87"/>
        <v>0</v>
      </c>
      <c r="AB183" s="19">
        <f t="shared" si="88"/>
        <v>0</v>
      </c>
      <c r="AC183" s="19">
        <f t="shared" si="89"/>
        <v>0</v>
      </c>
      <c r="AD183" s="19">
        <f t="shared" si="90"/>
        <v>0</v>
      </c>
      <c r="AE183" s="19">
        <f t="shared" si="91"/>
        <v>0</v>
      </c>
      <c r="AF183" s="19">
        <f t="shared" si="92"/>
        <v>0</v>
      </c>
      <c r="AG183" s="19">
        <f t="shared" si="93"/>
        <v>0</v>
      </c>
      <c r="AH183" s="19">
        <f t="shared" si="94"/>
        <v>0</v>
      </c>
      <c r="AI183" s="19">
        <f t="shared" si="95"/>
        <v>0</v>
      </c>
      <c r="AJ183" s="19">
        <f t="shared" si="96"/>
        <v>0</v>
      </c>
      <c r="AK183" s="19">
        <f t="shared" si="97"/>
        <v>0</v>
      </c>
      <c r="AL183" s="19">
        <f t="shared" si="98"/>
        <v>0</v>
      </c>
      <c r="AM183" s="19">
        <f t="shared" si="99"/>
        <v>0</v>
      </c>
      <c r="AN183" s="19">
        <f t="shared" si="100"/>
        <v>0</v>
      </c>
      <c r="AO183" s="19">
        <f t="shared" si="101"/>
        <v>0</v>
      </c>
      <c r="AP183" s="19">
        <f t="shared" si="102"/>
        <v>0</v>
      </c>
      <c r="AQ183" s="19">
        <f t="shared" si="103"/>
        <v>0</v>
      </c>
      <c r="AR183" s="15">
        <f t="shared" si="104"/>
        <v>0</v>
      </c>
      <c r="AS183" s="10">
        <f t="shared" si="105"/>
        <v>0</v>
      </c>
      <c r="AT183" s="10">
        <f t="shared" si="106"/>
        <v>0</v>
      </c>
      <c r="AU183" s="10">
        <f t="shared" si="107"/>
        <v>0</v>
      </c>
      <c r="AV183" s="10">
        <f t="shared" ref="AV183:AV212" si="108">AV$135*$A138</f>
        <v>0</v>
      </c>
      <c r="AW183" s="10">
        <f>AW$135*$A137</f>
        <v>0</v>
      </c>
      <c r="AX183" s="10"/>
      <c r="AY183" s="10"/>
      <c r="AZ183" s="10"/>
      <c r="BA183" s="10"/>
      <c r="CA183" s="10">
        <f t="shared" si="60"/>
        <v>0</v>
      </c>
    </row>
    <row r="184" spans="1:79">
      <c r="A184" s="76">
        <f t="shared" si="61"/>
        <v>0</v>
      </c>
      <c r="B184" s="10">
        <f t="shared" si="62"/>
        <v>48</v>
      </c>
      <c r="C184" s="77">
        <f t="shared" si="63"/>
        <v>0</v>
      </c>
      <c r="D184" s="15">
        <f t="shared" si="64"/>
        <v>0</v>
      </c>
      <c r="E184" s="19">
        <f t="shared" si="65"/>
        <v>0</v>
      </c>
      <c r="F184" s="19">
        <f t="shared" si="66"/>
        <v>0</v>
      </c>
      <c r="G184" s="19">
        <f t="shared" si="67"/>
        <v>0</v>
      </c>
      <c r="H184" s="19">
        <f t="shared" si="68"/>
        <v>0</v>
      </c>
      <c r="I184" s="15">
        <f t="shared" si="69"/>
        <v>0</v>
      </c>
      <c r="J184" s="19">
        <f t="shared" si="70"/>
        <v>0</v>
      </c>
      <c r="K184" s="19">
        <f t="shared" si="71"/>
        <v>0</v>
      </c>
      <c r="L184" s="19">
        <f t="shared" si="72"/>
        <v>0</v>
      </c>
      <c r="M184" s="19">
        <f t="shared" si="73"/>
        <v>0</v>
      </c>
      <c r="N184" s="19">
        <f t="shared" si="74"/>
        <v>0</v>
      </c>
      <c r="O184" s="19">
        <f t="shared" si="75"/>
        <v>0</v>
      </c>
      <c r="P184" s="19">
        <f t="shared" si="76"/>
        <v>0</v>
      </c>
      <c r="Q184" s="19">
        <f t="shared" si="77"/>
        <v>0</v>
      </c>
      <c r="R184" s="19">
        <f t="shared" si="78"/>
        <v>0</v>
      </c>
      <c r="S184" s="19">
        <f t="shared" si="79"/>
        <v>0</v>
      </c>
      <c r="T184" s="19">
        <f t="shared" si="80"/>
        <v>0</v>
      </c>
      <c r="U184" s="19">
        <f t="shared" si="81"/>
        <v>0</v>
      </c>
      <c r="V184" s="19">
        <f t="shared" si="82"/>
        <v>0</v>
      </c>
      <c r="W184" s="19">
        <f t="shared" si="83"/>
        <v>0</v>
      </c>
      <c r="X184" s="19">
        <f t="shared" si="84"/>
        <v>0</v>
      </c>
      <c r="Y184" s="19">
        <f t="shared" si="85"/>
        <v>0</v>
      </c>
      <c r="Z184" s="19">
        <f t="shared" si="86"/>
        <v>0</v>
      </c>
      <c r="AA184" s="19">
        <f t="shared" si="87"/>
        <v>0</v>
      </c>
      <c r="AB184" s="19">
        <f t="shared" si="88"/>
        <v>0</v>
      </c>
      <c r="AC184" s="19">
        <f t="shared" si="89"/>
        <v>0</v>
      </c>
      <c r="AD184" s="19">
        <f t="shared" si="90"/>
        <v>0</v>
      </c>
      <c r="AE184" s="19">
        <f t="shared" si="91"/>
        <v>0</v>
      </c>
      <c r="AF184" s="19">
        <f t="shared" si="92"/>
        <v>0</v>
      </c>
      <c r="AG184" s="19">
        <f t="shared" si="93"/>
        <v>0</v>
      </c>
      <c r="AH184" s="19">
        <f t="shared" si="94"/>
        <v>0</v>
      </c>
      <c r="AI184" s="19">
        <f t="shared" si="95"/>
        <v>0</v>
      </c>
      <c r="AJ184" s="19">
        <f t="shared" si="96"/>
        <v>0</v>
      </c>
      <c r="AK184" s="19">
        <f t="shared" si="97"/>
        <v>0</v>
      </c>
      <c r="AL184" s="19">
        <f t="shared" si="98"/>
        <v>0</v>
      </c>
      <c r="AM184" s="19">
        <f t="shared" si="99"/>
        <v>0</v>
      </c>
      <c r="AN184" s="19">
        <f t="shared" si="100"/>
        <v>0</v>
      </c>
      <c r="AO184" s="19">
        <f t="shared" si="101"/>
        <v>0</v>
      </c>
      <c r="AP184" s="19">
        <f t="shared" si="102"/>
        <v>0</v>
      </c>
      <c r="AQ184" s="19">
        <f t="shared" si="103"/>
        <v>0</v>
      </c>
      <c r="AR184" s="15">
        <f t="shared" si="104"/>
        <v>0</v>
      </c>
      <c r="AS184" s="10">
        <f t="shared" si="105"/>
        <v>0</v>
      </c>
      <c r="AT184" s="10">
        <f t="shared" si="106"/>
        <v>0</v>
      </c>
      <c r="AU184" s="10">
        <f t="shared" si="107"/>
        <v>0</v>
      </c>
      <c r="AV184" s="10">
        <f t="shared" si="108"/>
        <v>0</v>
      </c>
      <c r="AW184" s="10">
        <f t="shared" ref="AW184:AW212" si="109">AW$135*$A138</f>
        <v>0</v>
      </c>
      <c r="AX184" s="10">
        <f>AX$135*$A137</f>
        <v>0</v>
      </c>
      <c r="AY184" s="10"/>
      <c r="AZ184" s="10"/>
      <c r="BA184" s="10"/>
      <c r="CA184" s="10">
        <f t="shared" si="60"/>
        <v>0</v>
      </c>
    </row>
    <row r="185" spans="1:79">
      <c r="A185" s="76">
        <f t="shared" si="61"/>
        <v>0</v>
      </c>
      <c r="B185" s="10">
        <f t="shared" si="62"/>
        <v>49</v>
      </c>
      <c r="C185" s="77">
        <f t="shared" si="63"/>
        <v>0</v>
      </c>
      <c r="D185" s="15">
        <f t="shared" si="64"/>
        <v>0</v>
      </c>
      <c r="E185" s="19">
        <f t="shared" si="65"/>
        <v>0</v>
      </c>
      <c r="F185" s="19">
        <f t="shared" si="66"/>
        <v>0</v>
      </c>
      <c r="G185" s="19">
        <f t="shared" si="67"/>
        <v>0</v>
      </c>
      <c r="H185" s="19">
        <f t="shared" si="68"/>
        <v>0</v>
      </c>
      <c r="I185" s="15">
        <f t="shared" si="69"/>
        <v>0</v>
      </c>
      <c r="J185" s="19">
        <f t="shared" si="70"/>
        <v>0</v>
      </c>
      <c r="K185" s="19">
        <f t="shared" si="71"/>
        <v>0</v>
      </c>
      <c r="L185" s="19">
        <f t="shared" si="72"/>
        <v>0</v>
      </c>
      <c r="M185" s="19">
        <f t="shared" si="73"/>
        <v>0</v>
      </c>
      <c r="N185" s="19">
        <f t="shared" si="74"/>
        <v>0</v>
      </c>
      <c r="O185" s="19">
        <f t="shared" si="75"/>
        <v>0</v>
      </c>
      <c r="P185" s="19">
        <f t="shared" si="76"/>
        <v>0</v>
      </c>
      <c r="Q185" s="19">
        <f t="shared" si="77"/>
        <v>0</v>
      </c>
      <c r="R185" s="19">
        <f t="shared" si="78"/>
        <v>0</v>
      </c>
      <c r="S185" s="19">
        <f t="shared" si="79"/>
        <v>0</v>
      </c>
      <c r="T185" s="19">
        <f t="shared" si="80"/>
        <v>0</v>
      </c>
      <c r="U185" s="19">
        <f t="shared" si="81"/>
        <v>0</v>
      </c>
      <c r="V185" s="19">
        <f t="shared" si="82"/>
        <v>0</v>
      </c>
      <c r="W185" s="19">
        <f t="shared" si="83"/>
        <v>0</v>
      </c>
      <c r="X185" s="19">
        <f t="shared" si="84"/>
        <v>0</v>
      </c>
      <c r="Y185" s="19">
        <f t="shared" si="85"/>
        <v>0</v>
      </c>
      <c r="Z185" s="19">
        <f t="shared" si="86"/>
        <v>0</v>
      </c>
      <c r="AA185" s="19">
        <f t="shared" si="87"/>
        <v>0</v>
      </c>
      <c r="AB185" s="19">
        <f t="shared" si="88"/>
        <v>0</v>
      </c>
      <c r="AC185" s="19">
        <f t="shared" si="89"/>
        <v>0</v>
      </c>
      <c r="AD185" s="19">
        <f t="shared" si="90"/>
        <v>0</v>
      </c>
      <c r="AE185" s="19">
        <f t="shared" si="91"/>
        <v>0</v>
      </c>
      <c r="AF185" s="19">
        <f t="shared" si="92"/>
        <v>0</v>
      </c>
      <c r="AG185" s="19">
        <f t="shared" si="93"/>
        <v>0</v>
      </c>
      <c r="AH185" s="19">
        <f t="shared" si="94"/>
        <v>0</v>
      </c>
      <c r="AI185" s="19">
        <f t="shared" si="95"/>
        <v>0</v>
      </c>
      <c r="AJ185" s="19">
        <f t="shared" si="96"/>
        <v>0</v>
      </c>
      <c r="AK185" s="19">
        <f t="shared" si="97"/>
        <v>0</v>
      </c>
      <c r="AL185" s="19">
        <f t="shared" si="98"/>
        <v>0</v>
      </c>
      <c r="AM185" s="19">
        <f t="shared" si="99"/>
        <v>0</v>
      </c>
      <c r="AN185" s="19">
        <f t="shared" si="100"/>
        <v>0</v>
      </c>
      <c r="AO185" s="19">
        <f t="shared" si="101"/>
        <v>0</v>
      </c>
      <c r="AP185" s="19">
        <f t="shared" si="102"/>
        <v>0</v>
      </c>
      <c r="AQ185" s="19">
        <f t="shared" si="103"/>
        <v>0</v>
      </c>
      <c r="AR185" s="15">
        <f t="shared" si="104"/>
        <v>0</v>
      </c>
      <c r="AS185" s="10">
        <f t="shared" si="105"/>
        <v>0</v>
      </c>
      <c r="AT185" s="10">
        <f t="shared" si="106"/>
        <v>0</v>
      </c>
      <c r="AU185" s="10">
        <f t="shared" si="107"/>
        <v>0</v>
      </c>
      <c r="AV185" s="10">
        <f t="shared" si="108"/>
        <v>0</v>
      </c>
      <c r="AW185" s="10">
        <f t="shared" si="109"/>
        <v>0</v>
      </c>
      <c r="AX185" s="10">
        <f t="shared" ref="AX185:AX212" si="110">AX$135*$A138</f>
        <v>0</v>
      </c>
      <c r="AY185" s="10">
        <f>AY$135*$A137</f>
        <v>0</v>
      </c>
      <c r="AZ185" s="10"/>
      <c r="BA185" s="10"/>
      <c r="CA185" s="10">
        <f t="shared" si="60"/>
        <v>0</v>
      </c>
    </row>
    <row r="186" spans="1:79">
      <c r="A186" s="76">
        <f t="shared" si="61"/>
        <v>0</v>
      </c>
      <c r="B186" s="10">
        <f t="shared" si="62"/>
        <v>50</v>
      </c>
      <c r="C186" s="77">
        <f t="shared" si="63"/>
        <v>0</v>
      </c>
      <c r="D186" s="15">
        <f t="shared" si="64"/>
        <v>0</v>
      </c>
      <c r="E186" s="19">
        <f t="shared" si="65"/>
        <v>0</v>
      </c>
      <c r="F186" s="19">
        <f t="shared" si="66"/>
        <v>0</v>
      </c>
      <c r="G186" s="19">
        <f t="shared" si="67"/>
        <v>0</v>
      </c>
      <c r="H186" s="19">
        <f t="shared" si="68"/>
        <v>0</v>
      </c>
      <c r="I186" s="15">
        <f t="shared" si="69"/>
        <v>0</v>
      </c>
      <c r="J186" s="19">
        <f t="shared" si="70"/>
        <v>0</v>
      </c>
      <c r="K186" s="19">
        <f t="shared" si="71"/>
        <v>0</v>
      </c>
      <c r="L186" s="19">
        <f t="shared" si="72"/>
        <v>0</v>
      </c>
      <c r="M186" s="19">
        <f t="shared" si="73"/>
        <v>0</v>
      </c>
      <c r="N186" s="19">
        <f t="shared" si="74"/>
        <v>0</v>
      </c>
      <c r="O186" s="19">
        <f t="shared" si="75"/>
        <v>0</v>
      </c>
      <c r="P186" s="19">
        <f t="shared" si="76"/>
        <v>0</v>
      </c>
      <c r="Q186" s="19">
        <f t="shared" si="77"/>
        <v>0</v>
      </c>
      <c r="R186" s="19">
        <f t="shared" si="78"/>
        <v>0</v>
      </c>
      <c r="S186" s="19">
        <f t="shared" si="79"/>
        <v>0</v>
      </c>
      <c r="T186" s="19">
        <f t="shared" si="80"/>
        <v>0</v>
      </c>
      <c r="U186" s="19">
        <f t="shared" si="81"/>
        <v>0</v>
      </c>
      <c r="V186" s="19">
        <f t="shared" si="82"/>
        <v>0</v>
      </c>
      <c r="W186" s="19">
        <f t="shared" si="83"/>
        <v>0</v>
      </c>
      <c r="X186" s="19">
        <f t="shared" si="84"/>
        <v>0</v>
      </c>
      <c r="Y186" s="19">
        <f t="shared" si="85"/>
        <v>0</v>
      </c>
      <c r="Z186" s="19">
        <f t="shared" si="86"/>
        <v>0</v>
      </c>
      <c r="AA186" s="19">
        <f t="shared" si="87"/>
        <v>0</v>
      </c>
      <c r="AB186" s="19">
        <f t="shared" si="88"/>
        <v>0</v>
      </c>
      <c r="AC186" s="19">
        <f t="shared" si="89"/>
        <v>0</v>
      </c>
      <c r="AD186" s="19">
        <f t="shared" si="90"/>
        <v>0</v>
      </c>
      <c r="AE186" s="19">
        <f t="shared" si="91"/>
        <v>0</v>
      </c>
      <c r="AF186" s="19">
        <f t="shared" si="92"/>
        <v>0</v>
      </c>
      <c r="AG186" s="19">
        <f t="shared" si="93"/>
        <v>0</v>
      </c>
      <c r="AH186" s="19">
        <f t="shared" si="94"/>
        <v>0</v>
      </c>
      <c r="AI186" s="19">
        <f t="shared" si="95"/>
        <v>0</v>
      </c>
      <c r="AJ186" s="19">
        <f t="shared" si="96"/>
        <v>0</v>
      </c>
      <c r="AK186" s="19">
        <f t="shared" si="97"/>
        <v>0</v>
      </c>
      <c r="AL186" s="19">
        <f t="shared" si="98"/>
        <v>0</v>
      </c>
      <c r="AM186" s="19">
        <f t="shared" si="99"/>
        <v>0</v>
      </c>
      <c r="AN186" s="19">
        <f t="shared" si="100"/>
        <v>0</v>
      </c>
      <c r="AO186" s="19">
        <f t="shared" si="101"/>
        <v>0</v>
      </c>
      <c r="AP186" s="19">
        <f t="shared" si="102"/>
        <v>0</v>
      </c>
      <c r="AQ186" s="19">
        <f t="shared" si="103"/>
        <v>0</v>
      </c>
      <c r="AR186" s="15">
        <f t="shared" si="104"/>
        <v>0</v>
      </c>
      <c r="AS186" s="10">
        <f t="shared" si="105"/>
        <v>0</v>
      </c>
      <c r="AT186" s="10">
        <f t="shared" si="106"/>
        <v>0</v>
      </c>
      <c r="AU186" s="10">
        <f t="shared" si="107"/>
        <v>0</v>
      </c>
      <c r="AV186" s="10">
        <f t="shared" si="108"/>
        <v>0</v>
      </c>
      <c r="AW186" s="10">
        <f t="shared" si="109"/>
        <v>0</v>
      </c>
      <c r="AX186" s="10">
        <f t="shared" si="110"/>
        <v>0</v>
      </c>
      <c r="AY186" s="10">
        <f t="shared" ref="AY186:AY212" si="111">AY$135*$A138</f>
        <v>0</v>
      </c>
      <c r="AZ186" s="10">
        <f>AZ$135*$A137</f>
        <v>0</v>
      </c>
      <c r="BA186" s="10"/>
      <c r="CA186" s="10">
        <f t="shared" si="60"/>
        <v>0</v>
      </c>
    </row>
    <row r="187" spans="1:79">
      <c r="A187" s="76">
        <f t="shared" si="61"/>
        <v>0</v>
      </c>
      <c r="B187" s="10">
        <f t="shared" si="62"/>
        <v>51</v>
      </c>
      <c r="C187" s="77">
        <f t="shared" si="63"/>
        <v>0</v>
      </c>
      <c r="D187" s="15">
        <f t="shared" si="64"/>
        <v>0</v>
      </c>
      <c r="E187" s="19">
        <f t="shared" si="65"/>
        <v>0</v>
      </c>
      <c r="F187" s="19">
        <f t="shared" si="66"/>
        <v>0</v>
      </c>
      <c r="G187" s="19">
        <f t="shared" si="67"/>
        <v>0</v>
      </c>
      <c r="H187" s="19">
        <f t="shared" si="68"/>
        <v>0</v>
      </c>
      <c r="I187" s="15">
        <f t="shared" si="69"/>
        <v>0</v>
      </c>
      <c r="J187" s="19">
        <f t="shared" si="70"/>
        <v>0</v>
      </c>
      <c r="K187" s="19">
        <f t="shared" si="71"/>
        <v>0</v>
      </c>
      <c r="L187" s="19">
        <f t="shared" si="72"/>
        <v>0</v>
      </c>
      <c r="M187" s="19">
        <f t="shared" si="73"/>
        <v>0</v>
      </c>
      <c r="N187" s="19">
        <f t="shared" si="74"/>
        <v>0</v>
      </c>
      <c r="O187" s="19">
        <f t="shared" si="75"/>
        <v>0</v>
      </c>
      <c r="P187" s="19">
        <f t="shared" si="76"/>
        <v>0</v>
      </c>
      <c r="Q187" s="19">
        <f t="shared" si="77"/>
        <v>0</v>
      </c>
      <c r="R187" s="19">
        <f t="shared" si="78"/>
        <v>0</v>
      </c>
      <c r="S187" s="19">
        <f t="shared" si="79"/>
        <v>0</v>
      </c>
      <c r="T187" s="19">
        <f t="shared" si="80"/>
        <v>0</v>
      </c>
      <c r="U187" s="19">
        <f t="shared" si="81"/>
        <v>0</v>
      </c>
      <c r="V187" s="19">
        <f t="shared" si="82"/>
        <v>0</v>
      </c>
      <c r="W187" s="19">
        <f t="shared" si="83"/>
        <v>0</v>
      </c>
      <c r="X187" s="19">
        <f t="shared" si="84"/>
        <v>0</v>
      </c>
      <c r="Y187" s="19">
        <f t="shared" si="85"/>
        <v>0</v>
      </c>
      <c r="Z187" s="19">
        <f t="shared" si="86"/>
        <v>0</v>
      </c>
      <c r="AA187" s="19">
        <f t="shared" si="87"/>
        <v>0</v>
      </c>
      <c r="AB187" s="19">
        <f t="shared" si="88"/>
        <v>0</v>
      </c>
      <c r="AC187" s="19">
        <f t="shared" si="89"/>
        <v>0</v>
      </c>
      <c r="AD187" s="19">
        <f t="shared" si="90"/>
        <v>0</v>
      </c>
      <c r="AE187" s="19">
        <f t="shared" si="91"/>
        <v>0</v>
      </c>
      <c r="AF187" s="19">
        <f t="shared" si="92"/>
        <v>0</v>
      </c>
      <c r="AG187" s="19">
        <f t="shared" si="93"/>
        <v>0</v>
      </c>
      <c r="AH187" s="19">
        <f t="shared" si="94"/>
        <v>0</v>
      </c>
      <c r="AI187" s="19">
        <f t="shared" si="95"/>
        <v>0</v>
      </c>
      <c r="AJ187" s="19">
        <f t="shared" si="96"/>
        <v>0</v>
      </c>
      <c r="AK187" s="19">
        <f t="shared" si="97"/>
        <v>0</v>
      </c>
      <c r="AL187" s="19">
        <f t="shared" si="98"/>
        <v>0</v>
      </c>
      <c r="AM187" s="19">
        <f t="shared" si="99"/>
        <v>0</v>
      </c>
      <c r="AN187" s="19">
        <f t="shared" si="100"/>
        <v>0</v>
      </c>
      <c r="AO187" s="19">
        <f t="shared" si="101"/>
        <v>0</v>
      </c>
      <c r="AP187" s="19">
        <f t="shared" si="102"/>
        <v>0</v>
      </c>
      <c r="AQ187" s="19">
        <f t="shared" si="103"/>
        <v>0</v>
      </c>
      <c r="AR187" s="15">
        <f t="shared" si="104"/>
        <v>0</v>
      </c>
      <c r="AS187" s="10">
        <f t="shared" si="105"/>
        <v>0</v>
      </c>
      <c r="AT187" s="10">
        <f t="shared" si="106"/>
        <v>0</v>
      </c>
      <c r="AU187" s="10">
        <f t="shared" si="107"/>
        <v>0</v>
      </c>
      <c r="AV187" s="10">
        <f t="shared" si="108"/>
        <v>0</v>
      </c>
      <c r="AW187" s="10">
        <f t="shared" si="109"/>
        <v>0</v>
      </c>
      <c r="AX187" s="10">
        <f t="shared" si="110"/>
        <v>0</v>
      </c>
      <c r="AY187" s="10">
        <f t="shared" si="111"/>
        <v>0</v>
      </c>
      <c r="AZ187" s="10">
        <f t="shared" ref="AZ187:AZ212" si="112">AZ$135*$A138</f>
        <v>0</v>
      </c>
      <c r="BA187" s="10">
        <f>BA$135*$A137</f>
        <v>0</v>
      </c>
      <c r="CA187" s="10">
        <f t="shared" si="60"/>
        <v>0</v>
      </c>
    </row>
    <row r="188" spans="1:79">
      <c r="A188" s="76">
        <f t="shared" si="61"/>
        <v>0</v>
      </c>
      <c r="B188" s="10">
        <f t="shared" si="62"/>
        <v>52</v>
      </c>
      <c r="C188" s="77">
        <f t="shared" si="63"/>
        <v>0</v>
      </c>
      <c r="D188" s="15">
        <f t="shared" si="64"/>
        <v>0</v>
      </c>
      <c r="E188" s="19">
        <f t="shared" si="65"/>
        <v>0</v>
      </c>
      <c r="F188" s="19">
        <f t="shared" si="66"/>
        <v>0</v>
      </c>
      <c r="G188" s="19">
        <f t="shared" si="67"/>
        <v>0</v>
      </c>
      <c r="H188" s="19">
        <f t="shared" si="68"/>
        <v>0</v>
      </c>
      <c r="I188" s="15">
        <f t="shared" si="69"/>
        <v>0</v>
      </c>
      <c r="J188" s="19">
        <f t="shared" si="70"/>
        <v>0</v>
      </c>
      <c r="K188" s="19">
        <f t="shared" si="71"/>
        <v>0</v>
      </c>
      <c r="L188" s="19">
        <f t="shared" si="72"/>
        <v>0</v>
      </c>
      <c r="M188" s="19">
        <f t="shared" si="73"/>
        <v>0</v>
      </c>
      <c r="N188" s="19">
        <f t="shared" si="74"/>
        <v>0</v>
      </c>
      <c r="O188" s="19">
        <f t="shared" si="75"/>
        <v>0</v>
      </c>
      <c r="P188" s="19">
        <f t="shared" si="76"/>
        <v>0</v>
      </c>
      <c r="Q188" s="19">
        <f t="shared" si="77"/>
        <v>0</v>
      </c>
      <c r="R188" s="19">
        <f t="shared" si="78"/>
        <v>0</v>
      </c>
      <c r="S188" s="19">
        <f t="shared" si="79"/>
        <v>0</v>
      </c>
      <c r="T188" s="19">
        <f t="shared" si="80"/>
        <v>0</v>
      </c>
      <c r="U188" s="19">
        <f t="shared" si="81"/>
        <v>0</v>
      </c>
      <c r="V188" s="19">
        <f t="shared" si="82"/>
        <v>0</v>
      </c>
      <c r="W188" s="19">
        <f t="shared" si="83"/>
        <v>0</v>
      </c>
      <c r="X188" s="19">
        <f t="shared" si="84"/>
        <v>0</v>
      </c>
      <c r="Y188" s="19">
        <f t="shared" si="85"/>
        <v>0</v>
      </c>
      <c r="Z188" s="19">
        <f t="shared" si="86"/>
        <v>0</v>
      </c>
      <c r="AA188" s="19">
        <f t="shared" si="87"/>
        <v>0</v>
      </c>
      <c r="AB188" s="19">
        <f t="shared" si="88"/>
        <v>0</v>
      </c>
      <c r="AC188" s="19">
        <f t="shared" si="89"/>
        <v>0</v>
      </c>
      <c r="AD188" s="19">
        <f t="shared" si="90"/>
        <v>0</v>
      </c>
      <c r="AE188" s="19">
        <f t="shared" si="91"/>
        <v>0</v>
      </c>
      <c r="AF188" s="19">
        <f t="shared" si="92"/>
        <v>0</v>
      </c>
      <c r="AG188" s="19">
        <f t="shared" si="93"/>
        <v>0</v>
      </c>
      <c r="AH188" s="19">
        <f t="shared" si="94"/>
        <v>0</v>
      </c>
      <c r="AI188" s="19">
        <f t="shared" si="95"/>
        <v>0</v>
      </c>
      <c r="AJ188" s="19">
        <f t="shared" si="96"/>
        <v>0</v>
      </c>
      <c r="AK188" s="19">
        <f t="shared" si="97"/>
        <v>0</v>
      </c>
      <c r="AL188" s="19">
        <f t="shared" si="98"/>
        <v>0</v>
      </c>
      <c r="AM188" s="19">
        <f t="shared" si="99"/>
        <v>0</v>
      </c>
      <c r="AN188" s="19">
        <f t="shared" si="100"/>
        <v>0</v>
      </c>
      <c r="AO188" s="19">
        <f t="shared" si="101"/>
        <v>0</v>
      </c>
      <c r="AP188" s="19">
        <f t="shared" si="102"/>
        <v>0</v>
      </c>
      <c r="AQ188" s="19">
        <f t="shared" si="103"/>
        <v>0</v>
      </c>
      <c r="AR188" s="15">
        <f t="shared" si="104"/>
        <v>0</v>
      </c>
      <c r="AS188" s="10">
        <f t="shared" si="105"/>
        <v>0</v>
      </c>
      <c r="AT188" s="10">
        <f t="shared" si="106"/>
        <v>0</v>
      </c>
      <c r="AU188" s="10">
        <f t="shared" si="107"/>
        <v>0</v>
      </c>
      <c r="AV188" s="10">
        <f t="shared" si="108"/>
        <v>0</v>
      </c>
      <c r="AW188" s="10">
        <f t="shared" si="109"/>
        <v>0</v>
      </c>
      <c r="AX188" s="10">
        <f t="shared" si="110"/>
        <v>0</v>
      </c>
      <c r="AY188" s="10">
        <f t="shared" si="111"/>
        <v>0</v>
      </c>
      <c r="AZ188" s="10">
        <f t="shared" si="112"/>
        <v>0</v>
      </c>
      <c r="BA188" s="10">
        <f t="shared" ref="BA188:BA212" si="113">BA$135*$A138</f>
        <v>0</v>
      </c>
      <c r="BB188" s="15">
        <f>BB$135*$A137</f>
        <v>0</v>
      </c>
      <c r="CA188" s="10">
        <f t="shared" si="60"/>
        <v>0</v>
      </c>
    </row>
    <row r="189" spans="1:79">
      <c r="A189" s="76">
        <f t="shared" si="61"/>
        <v>0</v>
      </c>
      <c r="B189" s="10">
        <f t="shared" si="62"/>
        <v>53</v>
      </c>
      <c r="C189" s="77">
        <f t="shared" si="63"/>
        <v>0</v>
      </c>
      <c r="D189" s="15">
        <f t="shared" si="64"/>
        <v>0</v>
      </c>
      <c r="E189" s="19">
        <f t="shared" si="65"/>
        <v>0</v>
      </c>
      <c r="F189" s="19">
        <f t="shared" si="66"/>
        <v>0</v>
      </c>
      <c r="G189" s="19">
        <f t="shared" si="67"/>
        <v>0</v>
      </c>
      <c r="H189" s="19">
        <f t="shared" si="68"/>
        <v>0</v>
      </c>
      <c r="I189" s="15">
        <f t="shared" si="69"/>
        <v>0</v>
      </c>
      <c r="J189" s="19">
        <f t="shared" si="70"/>
        <v>0</v>
      </c>
      <c r="K189" s="19">
        <f t="shared" si="71"/>
        <v>0</v>
      </c>
      <c r="L189" s="19">
        <f t="shared" si="72"/>
        <v>0</v>
      </c>
      <c r="M189" s="19">
        <f t="shared" si="73"/>
        <v>0</v>
      </c>
      <c r="N189" s="19">
        <f t="shared" si="74"/>
        <v>0</v>
      </c>
      <c r="O189" s="19">
        <f t="shared" si="75"/>
        <v>0</v>
      </c>
      <c r="P189" s="19">
        <f t="shared" si="76"/>
        <v>0</v>
      </c>
      <c r="Q189" s="19">
        <f t="shared" si="77"/>
        <v>0</v>
      </c>
      <c r="R189" s="19">
        <f t="shared" si="78"/>
        <v>0</v>
      </c>
      <c r="S189" s="19">
        <f t="shared" si="79"/>
        <v>0</v>
      </c>
      <c r="T189" s="19">
        <f t="shared" si="80"/>
        <v>0</v>
      </c>
      <c r="U189" s="19">
        <f t="shared" si="81"/>
        <v>0</v>
      </c>
      <c r="V189" s="19">
        <f t="shared" si="82"/>
        <v>0</v>
      </c>
      <c r="W189" s="19">
        <f t="shared" si="83"/>
        <v>0</v>
      </c>
      <c r="X189" s="19">
        <f t="shared" si="84"/>
        <v>0</v>
      </c>
      <c r="Y189" s="19">
        <f t="shared" si="85"/>
        <v>0</v>
      </c>
      <c r="Z189" s="19">
        <f t="shared" si="86"/>
        <v>0</v>
      </c>
      <c r="AA189" s="19">
        <f t="shared" si="87"/>
        <v>0</v>
      </c>
      <c r="AB189" s="19">
        <f t="shared" si="88"/>
        <v>0</v>
      </c>
      <c r="AC189" s="19">
        <f t="shared" si="89"/>
        <v>0</v>
      </c>
      <c r="AD189" s="19">
        <f t="shared" si="90"/>
        <v>0</v>
      </c>
      <c r="AE189" s="19">
        <f t="shared" si="91"/>
        <v>0</v>
      </c>
      <c r="AF189" s="19">
        <f t="shared" si="92"/>
        <v>0</v>
      </c>
      <c r="AG189" s="19">
        <f t="shared" si="93"/>
        <v>0</v>
      </c>
      <c r="AH189" s="19">
        <f t="shared" si="94"/>
        <v>0</v>
      </c>
      <c r="AI189" s="19">
        <f t="shared" si="95"/>
        <v>0</v>
      </c>
      <c r="AJ189" s="19">
        <f t="shared" si="96"/>
        <v>0</v>
      </c>
      <c r="AK189" s="19">
        <f t="shared" si="97"/>
        <v>0</v>
      </c>
      <c r="AL189" s="19">
        <f t="shared" si="98"/>
        <v>0</v>
      </c>
      <c r="AM189" s="19">
        <f t="shared" si="99"/>
        <v>0</v>
      </c>
      <c r="AN189" s="19">
        <f t="shared" si="100"/>
        <v>0</v>
      </c>
      <c r="AO189" s="19">
        <f t="shared" si="101"/>
        <v>0</v>
      </c>
      <c r="AP189" s="19">
        <f t="shared" si="102"/>
        <v>0</v>
      </c>
      <c r="AQ189" s="19">
        <f t="shared" si="103"/>
        <v>0</v>
      </c>
      <c r="AR189" s="15">
        <f t="shared" si="104"/>
        <v>0</v>
      </c>
      <c r="AS189" s="10">
        <f t="shared" si="105"/>
        <v>0</v>
      </c>
      <c r="AT189" s="10">
        <f t="shared" si="106"/>
        <v>0</v>
      </c>
      <c r="AU189" s="10">
        <f t="shared" si="107"/>
        <v>0</v>
      </c>
      <c r="AV189" s="10">
        <f t="shared" si="108"/>
        <v>0</v>
      </c>
      <c r="AW189" s="10">
        <f t="shared" si="109"/>
        <v>0</v>
      </c>
      <c r="AX189" s="10">
        <f t="shared" si="110"/>
        <v>0</v>
      </c>
      <c r="AY189" s="10">
        <f t="shared" si="111"/>
        <v>0</v>
      </c>
      <c r="AZ189" s="10">
        <f t="shared" si="112"/>
        <v>0</v>
      </c>
      <c r="BA189" s="10">
        <f t="shared" si="113"/>
        <v>0</v>
      </c>
      <c r="BB189" s="15">
        <f t="shared" ref="BB189:BB212" si="114">BB$135*$A138</f>
        <v>0</v>
      </c>
      <c r="BC189" s="15">
        <f>BC$135*$A137</f>
        <v>0</v>
      </c>
      <c r="CA189" s="10">
        <f t="shared" si="60"/>
        <v>0</v>
      </c>
    </row>
    <row r="190" spans="1:79">
      <c r="A190" s="76">
        <f t="shared" si="61"/>
        <v>0</v>
      </c>
      <c r="B190" s="10">
        <f t="shared" si="62"/>
        <v>54</v>
      </c>
      <c r="C190" s="77">
        <f t="shared" si="63"/>
        <v>0</v>
      </c>
      <c r="D190" s="15">
        <f t="shared" si="64"/>
        <v>0</v>
      </c>
      <c r="E190" s="19">
        <f t="shared" si="65"/>
        <v>0</v>
      </c>
      <c r="F190" s="19">
        <f t="shared" si="66"/>
        <v>0</v>
      </c>
      <c r="G190" s="19">
        <f t="shared" si="67"/>
        <v>0</v>
      </c>
      <c r="H190" s="19">
        <f t="shared" si="68"/>
        <v>0</v>
      </c>
      <c r="I190" s="15">
        <f t="shared" si="69"/>
        <v>0</v>
      </c>
      <c r="J190" s="19">
        <f t="shared" si="70"/>
        <v>0</v>
      </c>
      <c r="K190" s="19">
        <f t="shared" si="71"/>
        <v>0</v>
      </c>
      <c r="L190" s="19">
        <f t="shared" si="72"/>
        <v>0</v>
      </c>
      <c r="M190" s="19">
        <f t="shared" si="73"/>
        <v>0</v>
      </c>
      <c r="N190" s="19">
        <f t="shared" si="74"/>
        <v>0</v>
      </c>
      <c r="O190" s="19">
        <f t="shared" si="75"/>
        <v>0</v>
      </c>
      <c r="P190" s="19">
        <f t="shared" si="76"/>
        <v>0</v>
      </c>
      <c r="Q190" s="19">
        <f t="shared" si="77"/>
        <v>0</v>
      </c>
      <c r="R190" s="19">
        <f t="shared" si="78"/>
        <v>0</v>
      </c>
      <c r="S190" s="19">
        <f t="shared" si="79"/>
        <v>0</v>
      </c>
      <c r="T190" s="19">
        <f t="shared" si="80"/>
        <v>0</v>
      </c>
      <c r="U190" s="19">
        <f t="shared" si="81"/>
        <v>0</v>
      </c>
      <c r="V190" s="19">
        <f t="shared" si="82"/>
        <v>0</v>
      </c>
      <c r="W190" s="19">
        <f t="shared" si="83"/>
        <v>0</v>
      </c>
      <c r="X190" s="19">
        <f t="shared" si="84"/>
        <v>0</v>
      </c>
      <c r="Y190" s="19">
        <f t="shared" si="85"/>
        <v>0</v>
      </c>
      <c r="Z190" s="19">
        <f t="shared" si="86"/>
        <v>0</v>
      </c>
      <c r="AA190" s="19">
        <f t="shared" si="87"/>
        <v>0</v>
      </c>
      <c r="AB190" s="19">
        <f t="shared" si="88"/>
        <v>0</v>
      </c>
      <c r="AC190" s="19">
        <f t="shared" si="89"/>
        <v>0</v>
      </c>
      <c r="AD190" s="19">
        <f t="shared" si="90"/>
        <v>0</v>
      </c>
      <c r="AE190" s="19">
        <f t="shared" si="91"/>
        <v>0</v>
      </c>
      <c r="AF190" s="19">
        <f t="shared" si="92"/>
        <v>0</v>
      </c>
      <c r="AG190" s="19">
        <f t="shared" si="93"/>
        <v>0</v>
      </c>
      <c r="AH190" s="19">
        <f t="shared" si="94"/>
        <v>0</v>
      </c>
      <c r="AI190" s="19">
        <f t="shared" si="95"/>
        <v>0</v>
      </c>
      <c r="AJ190" s="19">
        <f t="shared" si="96"/>
        <v>0</v>
      </c>
      <c r="AK190" s="19">
        <f t="shared" si="97"/>
        <v>0</v>
      </c>
      <c r="AL190" s="19">
        <f t="shared" si="98"/>
        <v>0</v>
      </c>
      <c r="AM190" s="19">
        <f t="shared" si="99"/>
        <v>0</v>
      </c>
      <c r="AN190" s="19">
        <f t="shared" si="100"/>
        <v>0</v>
      </c>
      <c r="AO190" s="19">
        <f t="shared" si="101"/>
        <v>0</v>
      </c>
      <c r="AP190" s="19">
        <f t="shared" si="102"/>
        <v>0</v>
      </c>
      <c r="AQ190" s="19">
        <f t="shared" si="103"/>
        <v>0</v>
      </c>
      <c r="AR190" s="15">
        <f t="shared" si="104"/>
        <v>0</v>
      </c>
      <c r="AS190" s="10">
        <f t="shared" si="105"/>
        <v>0</v>
      </c>
      <c r="AT190" s="10">
        <f t="shared" si="106"/>
        <v>0</v>
      </c>
      <c r="AU190" s="10">
        <f t="shared" si="107"/>
        <v>0</v>
      </c>
      <c r="AV190" s="10">
        <f t="shared" si="108"/>
        <v>0</v>
      </c>
      <c r="AW190" s="10">
        <f t="shared" si="109"/>
        <v>0</v>
      </c>
      <c r="AX190" s="10">
        <f t="shared" si="110"/>
        <v>0</v>
      </c>
      <c r="AY190" s="10">
        <f t="shared" si="111"/>
        <v>0</v>
      </c>
      <c r="AZ190" s="10">
        <f t="shared" si="112"/>
        <v>0</v>
      </c>
      <c r="BA190" s="10">
        <f t="shared" si="113"/>
        <v>0</v>
      </c>
      <c r="BB190" s="15">
        <f t="shared" si="114"/>
        <v>0</v>
      </c>
      <c r="BC190" s="15">
        <f t="shared" ref="BC190:BC212" si="115">BC$135*$A138</f>
        <v>0</v>
      </c>
      <c r="BD190" s="15">
        <f>BD$135*$A137</f>
        <v>0</v>
      </c>
      <c r="CA190" s="10">
        <f t="shared" si="60"/>
        <v>0</v>
      </c>
    </row>
    <row r="191" spans="1:79">
      <c r="A191" s="76">
        <f t="shared" si="61"/>
        <v>0</v>
      </c>
      <c r="B191" s="10">
        <f t="shared" si="62"/>
        <v>55</v>
      </c>
      <c r="C191" s="77">
        <f t="shared" si="63"/>
        <v>0</v>
      </c>
      <c r="D191" s="15">
        <f t="shared" si="64"/>
        <v>0</v>
      </c>
      <c r="E191" s="19">
        <f t="shared" si="65"/>
        <v>0</v>
      </c>
      <c r="F191" s="19">
        <f t="shared" si="66"/>
        <v>0</v>
      </c>
      <c r="G191" s="19">
        <f t="shared" si="67"/>
        <v>0</v>
      </c>
      <c r="H191" s="19">
        <f t="shared" si="68"/>
        <v>0</v>
      </c>
      <c r="I191" s="15">
        <f t="shared" si="69"/>
        <v>0</v>
      </c>
      <c r="J191" s="19">
        <f t="shared" si="70"/>
        <v>0</v>
      </c>
      <c r="K191" s="19">
        <f t="shared" si="71"/>
        <v>0</v>
      </c>
      <c r="L191" s="19">
        <f t="shared" si="72"/>
        <v>0</v>
      </c>
      <c r="M191" s="19">
        <f t="shared" si="73"/>
        <v>0</v>
      </c>
      <c r="N191" s="19">
        <f t="shared" si="74"/>
        <v>0</v>
      </c>
      <c r="O191" s="19">
        <f t="shared" si="75"/>
        <v>0</v>
      </c>
      <c r="P191" s="19">
        <f t="shared" si="76"/>
        <v>0</v>
      </c>
      <c r="Q191" s="19">
        <f t="shared" si="77"/>
        <v>0</v>
      </c>
      <c r="R191" s="19">
        <f t="shared" si="78"/>
        <v>0</v>
      </c>
      <c r="S191" s="19">
        <f t="shared" si="79"/>
        <v>0</v>
      </c>
      <c r="T191" s="19">
        <f t="shared" si="80"/>
        <v>0</v>
      </c>
      <c r="U191" s="19">
        <f t="shared" si="81"/>
        <v>0</v>
      </c>
      <c r="V191" s="19">
        <f t="shared" si="82"/>
        <v>0</v>
      </c>
      <c r="W191" s="19">
        <f t="shared" si="83"/>
        <v>0</v>
      </c>
      <c r="X191" s="19">
        <f t="shared" si="84"/>
        <v>0</v>
      </c>
      <c r="Y191" s="19">
        <f t="shared" si="85"/>
        <v>0</v>
      </c>
      <c r="Z191" s="19">
        <f t="shared" si="86"/>
        <v>0</v>
      </c>
      <c r="AA191" s="19">
        <f t="shared" si="87"/>
        <v>0</v>
      </c>
      <c r="AB191" s="19">
        <f t="shared" si="88"/>
        <v>0</v>
      </c>
      <c r="AC191" s="19">
        <f t="shared" si="89"/>
        <v>0</v>
      </c>
      <c r="AD191" s="19">
        <f t="shared" si="90"/>
        <v>0</v>
      </c>
      <c r="AE191" s="19">
        <f t="shared" si="91"/>
        <v>0</v>
      </c>
      <c r="AF191" s="19">
        <f t="shared" si="92"/>
        <v>0</v>
      </c>
      <c r="AG191" s="19">
        <f t="shared" si="93"/>
        <v>0</v>
      </c>
      <c r="AH191" s="19">
        <f t="shared" si="94"/>
        <v>0</v>
      </c>
      <c r="AI191" s="19">
        <f t="shared" si="95"/>
        <v>0</v>
      </c>
      <c r="AJ191" s="19">
        <f t="shared" si="96"/>
        <v>0</v>
      </c>
      <c r="AK191" s="19">
        <f t="shared" si="97"/>
        <v>0</v>
      </c>
      <c r="AL191" s="19">
        <f t="shared" si="98"/>
        <v>0</v>
      </c>
      <c r="AM191" s="19">
        <f t="shared" si="99"/>
        <v>0</v>
      </c>
      <c r="AN191" s="19">
        <f t="shared" si="100"/>
        <v>0</v>
      </c>
      <c r="AO191" s="19">
        <f t="shared" si="101"/>
        <v>0</v>
      </c>
      <c r="AP191" s="19">
        <f t="shared" si="102"/>
        <v>0</v>
      </c>
      <c r="AQ191" s="19">
        <f t="shared" si="103"/>
        <v>0</v>
      </c>
      <c r="AR191" s="15">
        <f t="shared" si="104"/>
        <v>0</v>
      </c>
      <c r="AS191" s="10">
        <f t="shared" si="105"/>
        <v>0</v>
      </c>
      <c r="AT191" s="10">
        <f t="shared" si="106"/>
        <v>0</v>
      </c>
      <c r="AU191" s="10">
        <f t="shared" si="107"/>
        <v>0</v>
      </c>
      <c r="AV191" s="10">
        <f t="shared" si="108"/>
        <v>0</v>
      </c>
      <c r="AW191" s="10">
        <f t="shared" si="109"/>
        <v>0</v>
      </c>
      <c r="AX191" s="10">
        <f t="shared" si="110"/>
        <v>0</v>
      </c>
      <c r="AY191" s="10">
        <f t="shared" si="111"/>
        <v>0</v>
      </c>
      <c r="AZ191" s="10">
        <f t="shared" si="112"/>
        <v>0</v>
      </c>
      <c r="BA191" s="10">
        <f t="shared" si="113"/>
        <v>0</v>
      </c>
      <c r="BB191" s="15">
        <f t="shared" si="114"/>
        <v>0</v>
      </c>
      <c r="BC191" s="15">
        <f t="shared" si="115"/>
        <v>0</v>
      </c>
      <c r="BD191" s="15">
        <f t="shared" ref="BD191:BD212" si="116">BD$135*$A138</f>
        <v>0</v>
      </c>
      <c r="BE191" s="15">
        <f>BE$135*$A137</f>
        <v>0</v>
      </c>
      <c r="CA191" s="10">
        <f t="shared" si="60"/>
        <v>0</v>
      </c>
    </row>
    <row r="192" spans="1:79">
      <c r="A192" s="76">
        <f t="shared" si="61"/>
        <v>0</v>
      </c>
      <c r="B192" s="10">
        <f t="shared" si="62"/>
        <v>56</v>
      </c>
      <c r="C192" s="77">
        <f t="shared" si="63"/>
        <v>0</v>
      </c>
      <c r="D192" s="15">
        <f t="shared" si="64"/>
        <v>0</v>
      </c>
      <c r="E192" s="19">
        <f t="shared" si="65"/>
        <v>0</v>
      </c>
      <c r="F192" s="19">
        <f t="shared" si="66"/>
        <v>0</v>
      </c>
      <c r="G192" s="19">
        <f t="shared" si="67"/>
        <v>0</v>
      </c>
      <c r="H192" s="19">
        <f t="shared" si="68"/>
        <v>0</v>
      </c>
      <c r="I192" s="15">
        <f t="shared" si="69"/>
        <v>0</v>
      </c>
      <c r="J192" s="19">
        <f t="shared" si="70"/>
        <v>0</v>
      </c>
      <c r="K192" s="19">
        <f t="shared" si="71"/>
        <v>0</v>
      </c>
      <c r="L192" s="19">
        <f t="shared" si="72"/>
        <v>0</v>
      </c>
      <c r="M192" s="19">
        <f t="shared" si="73"/>
        <v>0</v>
      </c>
      <c r="N192" s="19">
        <f t="shared" si="74"/>
        <v>0</v>
      </c>
      <c r="O192" s="19">
        <f t="shared" si="75"/>
        <v>0</v>
      </c>
      <c r="P192" s="19">
        <f t="shared" si="76"/>
        <v>0</v>
      </c>
      <c r="Q192" s="19">
        <f t="shared" si="77"/>
        <v>0</v>
      </c>
      <c r="R192" s="19">
        <f t="shared" si="78"/>
        <v>0</v>
      </c>
      <c r="S192" s="19">
        <f t="shared" si="79"/>
        <v>0</v>
      </c>
      <c r="T192" s="19">
        <f t="shared" si="80"/>
        <v>0</v>
      </c>
      <c r="U192" s="19">
        <f t="shared" si="81"/>
        <v>0</v>
      </c>
      <c r="V192" s="19">
        <f t="shared" si="82"/>
        <v>0</v>
      </c>
      <c r="W192" s="19">
        <f t="shared" si="83"/>
        <v>0</v>
      </c>
      <c r="X192" s="19">
        <f t="shared" si="84"/>
        <v>0</v>
      </c>
      <c r="Y192" s="19">
        <f t="shared" si="85"/>
        <v>0</v>
      </c>
      <c r="Z192" s="19">
        <f t="shared" si="86"/>
        <v>0</v>
      </c>
      <c r="AA192" s="19">
        <f t="shared" si="87"/>
        <v>0</v>
      </c>
      <c r="AB192" s="19">
        <f t="shared" si="88"/>
        <v>0</v>
      </c>
      <c r="AC192" s="19">
        <f t="shared" si="89"/>
        <v>0</v>
      </c>
      <c r="AD192" s="19">
        <f t="shared" si="90"/>
        <v>0</v>
      </c>
      <c r="AE192" s="19">
        <f t="shared" si="91"/>
        <v>0</v>
      </c>
      <c r="AF192" s="19">
        <f t="shared" si="92"/>
        <v>0</v>
      </c>
      <c r="AG192" s="19">
        <f t="shared" si="93"/>
        <v>0</v>
      </c>
      <c r="AH192" s="19">
        <f t="shared" si="94"/>
        <v>0</v>
      </c>
      <c r="AI192" s="19">
        <f t="shared" si="95"/>
        <v>0</v>
      </c>
      <c r="AJ192" s="19">
        <f t="shared" si="96"/>
        <v>0</v>
      </c>
      <c r="AK192" s="19">
        <f t="shared" si="97"/>
        <v>0</v>
      </c>
      <c r="AL192" s="19">
        <f t="shared" si="98"/>
        <v>0</v>
      </c>
      <c r="AM192" s="19">
        <f t="shared" si="99"/>
        <v>0</v>
      </c>
      <c r="AN192" s="19">
        <f t="shared" si="100"/>
        <v>0</v>
      </c>
      <c r="AO192" s="19">
        <f t="shared" si="101"/>
        <v>0</v>
      </c>
      <c r="AP192" s="19">
        <f t="shared" si="102"/>
        <v>0</v>
      </c>
      <c r="AQ192" s="19">
        <f t="shared" si="103"/>
        <v>0</v>
      </c>
      <c r="AR192" s="15">
        <f t="shared" si="104"/>
        <v>0</v>
      </c>
      <c r="AS192" s="10">
        <f t="shared" si="105"/>
        <v>0</v>
      </c>
      <c r="AT192" s="10">
        <f t="shared" si="106"/>
        <v>0</v>
      </c>
      <c r="AU192" s="10">
        <f t="shared" si="107"/>
        <v>0</v>
      </c>
      <c r="AV192" s="10">
        <f t="shared" si="108"/>
        <v>0</v>
      </c>
      <c r="AW192" s="10">
        <f t="shared" si="109"/>
        <v>0</v>
      </c>
      <c r="AX192" s="10">
        <f t="shared" si="110"/>
        <v>0</v>
      </c>
      <c r="AY192" s="10">
        <f t="shared" si="111"/>
        <v>0</v>
      </c>
      <c r="AZ192" s="10">
        <f t="shared" si="112"/>
        <v>0</v>
      </c>
      <c r="BA192" s="10">
        <f t="shared" si="113"/>
        <v>0</v>
      </c>
      <c r="BB192" s="15">
        <f t="shared" si="114"/>
        <v>0</v>
      </c>
      <c r="BC192" s="15">
        <f t="shared" si="115"/>
        <v>0</v>
      </c>
      <c r="BD192" s="15">
        <f t="shared" si="116"/>
        <v>0</v>
      </c>
      <c r="BE192" s="15">
        <f t="shared" ref="BE192:BE212" si="117">BE$135*$A138</f>
        <v>0</v>
      </c>
      <c r="BF192" s="15">
        <f>BF$135*$A137</f>
        <v>0</v>
      </c>
      <c r="CA192" s="10">
        <f t="shared" si="60"/>
        <v>0</v>
      </c>
    </row>
    <row r="193" spans="1:79">
      <c r="A193" s="76">
        <f t="shared" si="61"/>
        <v>0</v>
      </c>
      <c r="B193" s="10">
        <f t="shared" si="62"/>
        <v>57</v>
      </c>
      <c r="C193" s="77">
        <f t="shared" si="63"/>
        <v>0</v>
      </c>
      <c r="D193" s="15">
        <f t="shared" si="64"/>
        <v>0</v>
      </c>
      <c r="E193" s="19">
        <f t="shared" si="65"/>
        <v>0</v>
      </c>
      <c r="F193" s="19">
        <f t="shared" si="66"/>
        <v>0</v>
      </c>
      <c r="G193" s="19">
        <f t="shared" si="67"/>
        <v>0</v>
      </c>
      <c r="H193" s="19">
        <f t="shared" si="68"/>
        <v>0</v>
      </c>
      <c r="I193" s="15">
        <f t="shared" si="69"/>
        <v>0</v>
      </c>
      <c r="J193" s="19">
        <f t="shared" si="70"/>
        <v>0</v>
      </c>
      <c r="K193" s="19">
        <f t="shared" si="71"/>
        <v>0</v>
      </c>
      <c r="L193" s="19">
        <f t="shared" si="72"/>
        <v>0</v>
      </c>
      <c r="M193" s="19">
        <f t="shared" si="73"/>
        <v>0</v>
      </c>
      <c r="N193" s="19">
        <f t="shared" si="74"/>
        <v>0</v>
      </c>
      <c r="O193" s="19">
        <f t="shared" si="75"/>
        <v>0</v>
      </c>
      <c r="P193" s="19">
        <f t="shared" si="76"/>
        <v>0</v>
      </c>
      <c r="Q193" s="19">
        <f t="shared" si="77"/>
        <v>0</v>
      </c>
      <c r="R193" s="19">
        <f t="shared" si="78"/>
        <v>0</v>
      </c>
      <c r="S193" s="19">
        <f t="shared" si="79"/>
        <v>0</v>
      </c>
      <c r="T193" s="19">
        <f t="shared" si="80"/>
        <v>0</v>
      </c>
      <c r="U193" s="19">
        <f t="shared" si="81"/>
        <v>0</v>
      </c>
      <c r="V193" s="19">
        <f t="shared" si="82"/>
        <v>0</v>
      </c>
      <c r="W193" s="19">
        <f t="shared" si="83"/>
        <v>0</v>
      </c>
      <c r="X193" s="19">
        <f t="shared" si="84"/>
        <v>0</v>
      </c>
      <c r="Y193" s="19">
        <f t="shared" si="85"/>
        <v>0</v>
      </c>
      <c r="Z193" s="19">
        <f t="shared" si="86"/>
        <v>0</v>
      </c>
      <c r="AA193" s="19">
        <f t="shared" si="87"/>
        <v>0</v>
      </c>
      <c r="AB193" s="19">
        <f t="shared" si="88"/>
        <v>0</v>
      </c>
      <c r="AC193" s="19">
        <f t="shared" si="89"/>
        <v>0</v>
      </c>
      <c r="AD193" s="19">
        <f t="shared" si="90"/>
        <v>0</v>
      </c>
      <c r="AE193" s="19">
        <f t="shared" si="91"/>
        <v>0</v>
      </c>
      <c r="AF193" s="19">
        <f t="shared" si="92"/>
        <v>0</v>
      </c>
      <c r="AG193" s="19">
        <f t="shared" si="93"/>
        <v>0</v>
      </c>
      <c r="AH193" s="19">
        <f t="shared" si="94"/>
        <v>0</v>
      </c>
      <c r="AI193" s="19">
        <f t="shared" si="95"/>
        <v>0</v>
      </c>
      <c r="AJ193" s="19">
        <f t="shared" si="96"/>
        <v>0</v>
      </c>
      <c r="AK193" s="19">
        <f t="shared" si="97"/>
        <v>0</v>
      </c>
      <c r="AL193" s="19">
        <f t="shared" si="98"/>
        <v>0</v>
      </c>
      <c r="AM193" s="19">
        <f t="shared" si="99"/>
        <v>0</v>
      </c>
      <c r="AN193" s="19">
        <f t="shared" si="100"/>
        <v>0</v>
      </c>
      <c r="AO193" s="19">
        <f t="shared" si="101"/>
        <v>0</v>
      </c>
      <c r="AP193" s="19">
        <f t="shared" si="102"/>
        <v>0</v>
      </c>
      <c r="AQ193" s="19">
        <f t="shared" si="103"/>
        <v>0</v>
      </c>
      <c r="AR193" s="15">
        <f t="shared" si="104"/>
        <v>0</v>
      </c>
      <c r="AS193" s="10">
        <f t="shared" si="105"/>
        <v>0</v>
      </c>
      <c r="AT193" s="10">
        <f t="shared" si="106"/>
        <v>0</v>
      </c>
      <c r="AU193" s="10">
        <f t="shared" si="107"/>
        <v>0</v>
      </c>
      <c r="AV193" s="10">
        <f t="shared" si="108"/>
        <v>0</v>
      </c>
      <c r="AW193" s="10">
        <f t="shared" si="109"/>
        <v>0</v>
      </c>
      <c r="AX193" s="10">
        <f t="shared" si="110"/>
        <v>0</v>
      </c>
      <c r="AY193" s="10">
        <f t="shared" si="111"/>
        <v>0</v>
      </c>
      <c r="AZ193" s="10">
        <f t="shared" si="112"/>
        <v>0</v>
      </c>
      <c r="BA193" s="10">
        <f t="shared" si="113"/>
        <v>0</v>
      </c>
      <c r="BB193" s="15">
        <f t="shared" si="114"/>
        <v>0</v>
      </c>
      <c r="BC193" s="15">
        <f t="shared" si="115"/>
        <v>0</v>
      </c>
      <c r="BD193" s="15">
        <f t="shared" si="116"/>
        <v>0</v>
      </c>
      <c r="BE193" s="15">
        <f t="shared" si="117"/>
        <v>0</v>
      </c>
      <c r="BF193" s="15">
        <f t="shared" ref="BF193:BF212" si="118">BF$135*$A138</f>
        <v>0</v>
      </c>
      <c r="BG193" s="15">
        <f>BG$135*$A137</f>
        <v>0</v>
      </c>
      <c r="CA193" s="10">
        <f t="shared" si="60"/>
        <v>0</v>
      </c>
    </row>
    <row r="194" spans="1:79">
      <c r="A194" s="76">
        <f t="shared" si="61"/>
        <v>0</v>
      </c>
      <c r="B194" s="10">
        <f t="shared" si="62"/>
        <v>58</v>
      </c>
      <c r="C194" s="77">
        <f t="shared" si="63"/>
        <v>0</v>
      </c>
      <c r="D194" s="15">
        <f t="shared" si="64"/>
        <v>0</v>
      </c>
      <c r="E194" s="19">
        <f t="shared" si="65"/>
        <v>0</v>
      </c>
      <c r="F194" s="19">
        <f t="shared" si="66"/>
        <v>0</v>
      </c>
      <c r="G194" s="19">
        <f t="shared" si="67"/>
        <v>0</v>
      </c>
      <c r="H194" s="19">
        <f t="shared" si="68"/>
        <v>0</v>
      </c>
      <c r="I194" s="15">
        <f t="shared" si="69"/>
        <v>0</v>
      </c>
      <c r="J194" s="19">
        <f t="shared" si="70"/>
        <v>0</v>
      </c>
      <c r="K194" s="19">
        <f t="shared" si="71"/>
        <v>0</v>
      </c>
      <c r="L194" s="19">
        <f t="shared" si="72"/>
        <v>0</v>
      </c>
      <c r="M194" s="19">
        <f t="shared" si="73"/>
        <v>0</v>
      </c>
      <c r="N194" s="19">
        <f t="shared" si="74"/>
        <v>0</v>
      </c>
      <c r="O194" s="19">
        <f t="shared" si="75"/>
        <v>0</v>
      </c>
      <c r="P194" s="19">
        <f t="shared" si="76"/>
        <v>0</v>
      </c>
      <c r="Q194" s="19">
        <f t="shared" si="77"/>
        <v>0</v>
      </c>
      <c r="R194" s="19">
        <f t="shared" si="78"/>
        <v>0</v>
      </c>
      <c r="S194" s="19">
        <f t="shared" si="79"/>
        <v>0</v>
      </c>
      <c r="T194" s="19">
        <f t="shared" si="80"/>
        <v>0</v>
      </c>
      <c r="U194" s="19">
        <f t="shared" si="81"/>
        <v>0</v>
      </c>
      <c r="V194" s="19">
        <f t="shared" si="82"/>
        <v>0</v>
      </c>
      <c r="W194" s="19">
        <f t="shared" si="83"/>
        <v>0</v>
      </c>
      <c r="X194" s="19">
        <f t="shared" si="84"/>
        <v>0</v>
      </c>
      <c r="Y194" s="19">
        <f t="shared" si="85"/>
        <v>0</v>
      </c>
      <c r="Z194" s="19">
        <f t="shared" si="86"/>
        <v>0</v>
      </c>
      <c r="AA194" s="19">
        <f t="shared" si="87"/>
        <v>0</v>
      </c>
      <c r="AB194" s="19">
        <f t="shared" si="88"/>
        <v>0</v>
      </c>
      <c r="AC194" s="19">
        <f t="shared" si="89"/>
        <v>0</v>
      </c>
      <c r="AD194" s="19">
        <f t="shared" si="90"/>
        <v>0</v>
      </c>
      <c r="AE194" s="19">
        <f t="shared" si="91"/>
        <v>0</v>
      </c>
      <c r="AF194" s="19">
        <f t="shared" si="92"/>
        <v>0</v>
      </c>
      <c r="AG194" s="19">
        <f t="shared" si="93"/>
        <v>0</v>
      </c>
      <c r="AH194" s="19">
        <f t="shared" si="94"/>
        <v>0</v>
      </c>
      <c r="AI194" s="19">
        <f t="shared" si="95"/>
        <v>0</v>
      </c>
      <c r="AJ194" s="19">
        <f t="shared" si="96"/>
        <v>0</v>
      </c>
      <c r="AK194" s="19">
        <f t="shared" si="97"/>
        <v>0</v>
      </c>
      <c r="AL194" s="19">
        <f t="shared" si="98"/>
        <v>0</v>
      </c>
      <c r="AM194" s="19">
        <f t="shared" si="99"/>
        <v>0</v>
      </c>
      <c r="AN194" s="19">
        <f t="shared" si="100"/>
        <v>0</v>
      </c>
      <c r="AO194" s="19">
        <f t="shared" si="101"/>
        <v>0</v>
      </c>
      <c r="AP194" s="19">
        <f t="shared" si="102"/>
        <v>0</v>
      </c>
      <c r="AQ194" s="19">
        <f t="shared" si="103"/>
        <v>0</v>
      </c>
      <c r="AR194" s="15">
        <f t="shared" si="104"/>
        <v>0</v>
      </c>
      <c r="AS194" s="10">
        <f t="shared" si="105"/>
        <v>0</v>
      </c>
      <c r="AT194" s="10">
        <f t="shared" si="106"/>
        <v>0</v>
      </c>
      <c r="AU194" s="10">
        <f t="shared" si="107"/>
        <v>0</v>
      </c>
      <c r="AV194" s="10">
        <f t="shared" si="108"/>
        <v>0</v>
      </c>
      <c r="AW194" s="10">
        <f t="shared" si="109"/>
        <v>0</v>
      </c>
      <c r="AX194" s="10">
        <f t="shared" si="110"/>
        <v>0</v>
      </c>
      <c r="AY194" s="10">
        <f t="shared" si="111"/>
        <v>0</v>
      </c>
      <c r="AZ194" s="10">
        <f t="shared" si="112"/>
        <v>0</v>
      </c>
      <c r="BA194" s="10">
        <f t="shared" si="113"/>
        <v>0</v>
      </c>
      <c r="BB194" s="15">
        <f t="shared" si="114"/>
        <v>0</v>
      </c>
      <c r="BC194" s="15">
        <f t="shared" si="115"/>
        <v>0</v>
      </c>
      <c r="BD194" s="15">
        <f t="shared" si="116"/>
        <v>0</v>
      </c>
      <c r="BE194" s="15">
        <f t="shared" si="117"/>
        <v>0</v>
      </c>
      <c r="BF194" s="15">
        <f t="shared" si="118"/>
        <v>0</v>
      </c>
      <c r="BG194" s="15">
        <f t="shared" ref="BG194:BG212" si="119">BG$135*$A138</f>
        <v>0</v>
      </c>
      <c r="BH194" s="15">
        <f>BH$135*$A137</f>
        <v>0</v>
      </c>
      <c r="CA194" s="10">
        <f t="shared" si="60"/>
        <v>0</v>
      </c>
    </row>
    <row r="195" spans="1:79">
      <c r="A195" s="76">
        <f t="shared" si="61"/>
        <v>0</v>
      </c>
      <c r="B195" s="10">
        <f t="shared" si="62"/>
        <v>59</v>
      </c>
      <c r="C195" s="77">
        <f t="shared" si="63"/>
        <v>0</v>
      </c>
      <c r="D195" s="15">
        <f t="shared" si="64"/>
        <v>0</v>
      </c>
      <c r="E195" s="19">
        <f t="shared" si="65"/>
        <v>0</v>
      </c>
      <c r="F195" s="19">
        <f t="shared" si="66"/>
        <v>0</v>
      </c>
      <c r="G195" s="19">
        <f t="shared" si="67"/>
        <v>0</v>
      </c>
      <c r="H195" s="19">
        <f t="shared" si="68"/>
        <v>0</v>
      </c>
      <c r="I195" s="15">
        <f t="shared" si="69"/>
        <v>0</v>
      </c>
      <c r="J195" s="19">
        <f t="shared" si="70"/>
        <v>0</v>
      </c>
      <c r="K195" s="19">
        <f t="shared" si="71"/>
        <v>0</v>
      </c>
      <c r="L195" s="19">
        <f t="shared" si="72"/>
        <v>0</v>
      </c>
      <c r="M195" s="19">
        <f t="shared" si="73"/>
        <v>0</v>
      </c>
      <c r="N195" s="19">
        <f t="shared" si="74"/>
        <v>0</v>
      </c>
      <c r="O195" s="19">
        <f t="shared" si="75"/>
        <v>0</v>
      </c>
      <c r="P195" s="19">
        <f t="shared" si="76"/>
        <v>0</v>
      </c>
      <c r="Q195" s="19">
        <f t="shared" si="77"/>
        <v>0</v>
      </c>
      <c r="R195" s="19">
        <f t="shared" si="78"/>
        <v>0</v>
      </c>
      <c r="S195" s="19">
        <f t="shared" si="79"/>
        <v>0</v>
      </c>
      <c r="T195" s="19">
        <f t="shared" si="80"/>
        <v>0</v>
      </c>
      <c r="U195" s="19">
        <f t="shared" si="81"/>
        <v>0</v>
      </c>
      <c r="V195" s="19">
        <f t="shared" si="82"/>
        <v>0</v>
      </c>
      <c r="W195" s="19">
        <f t="shared" si="83"/>
        <v>0</v>
      </c>
      <c r="X195" s="19">
        <f t="shared" si="84"/>
        <v>0</v>
      </c>
      <c r="Y195" s="19">
        <f t="shared" si="85"/>
        <v>0</v>
      </c>
      <c r="Z195" s="19">
        <f t="shared" si="86"/>
        <v>0</v>
      </c>
      <c r="AA195" s="19">
        <f t="shared" si="87"/>
        <v>0</v>
      </c>
      <c r="AB195" s="19">
        <f t="shared" si="88"/>
        <v>0</v>
      </c>
      <c r="AC195" s="19">
        <f t="shared" si="89"/>
        <v>0</v>
      </c>
      <c r="AD195" s="19">
        <f t="shared" si="90"/>
        <v>0</v>
      </c>
      <c r="AE195" s="19">
        <f t="shared" si="91"/>
        <v>0</v>
      </c>
      <c r="AF195" s="19">
        <f t="shared" si="92"/>
        <v>0</v>
      </c>
      <c r="AG195" s="19">
        <f t="shared" si="93"/>
        <v>0</v>
      </c>
      <c r="AH195" s="19">
        <f t="shared" si="94"/>
        <v>0</v>
      </c>
      <c r="AI195" s="19">
        <f t="shared" si="95"/>
        <v>0</v>
      </c>
      <c r="AJ195" s="19">
        <f t="shared" si="96"/>
        <v>0</v>
      </c>
      <c r="AK195" s="19">
        <f t="shared" si="97"/>
        <v>0</v>
      </c>
      <c r="AL195" s="19">
        <f t="shared" si="98"/>
        <v>0</v>
      </c>
      <c r="AM195" s="19">
        <f t="shared" si="99"/>
        <v>0</v>
      </c>
      <c r="AN195" s="19">
        <f t="shared" si="100"/>
        <v>0</v>
      </c>
      <c r="AO195" s="19">
        <f t="shared" si="101"/>
        <v>0</v>
      </c>
      <c r="AP195" s="19">
        <f t="shared" si="102"/>
        <v>0</v>
      </c>
      <c r="AQ195" s="19">
        <f t="shared" si="103"/>
        <v>0</v>
      </c>
      <c r="AR195" s="15">
        <f t="shared" si="104"/>
        <v>0</v>
      </c>
      <c r="AS195" s="10">
        <f t="shared" si="105"/>
        <v>0</v>
      </c>
      <c r="AT195" s="10">
        <f t="shared" si="106"/>
        <v>0</v>
      </c>
      <c r="AU195" s="10">
        <f t="shared" si="107"/>
        <v>0</v>
      </c>
      <c r="AV195" s="10">
        <f t="shared" si="108"/>
        <v>0</v>
      </c>
      <c r="AW195" s="10">
        <f t="shared" si="109"/>
        <v>0</v>
      </c>
      <c r="AX195" s="10">
        <f t="shared" si="110"/>
        <v>0</v>
      </c>
      <c r="AY195" s="10">
        <f t="shared" si="111"/>
        <v>0</v>
      </c>
      <c r="AZ195" s="10">
        <f t="shared" si="112"/>
        <v>0</v>
      </c>
      <c r="BA195" s="10">
        <f t="shared" si="113"/>
        <v>0</v>
      </c>
      <c r="BB195" s="15">
        <f t="shared" si="114"/>
        <v>0</v>
      </c>
      <c r="BC195" s="15">
        <f t="shared" si="115"/>
        <v>0</v>
      </c>
      <c r="BD195" s="15">
        <f t="shared" si="116"/>
        <v>0</v>
      </c>
      <c r="BE195" s="15">
        <f t="shared" si="117"/>
        <v>0</v>
      </c>
      <c r="BF195" s="15">
        <f t="shared" si="118"/>
        <v>0</v>
      </c>
      <c r="BG195" s="15">
        <f t="shared" si="119"/>
        <v>0</v>
      </c>
      <c r="BH195" s="15">
        <f t="shared" ref="BH195:BH212" si="120">BH$135*$A138</f>
        <v>0</v>
      </c>
      <c r="BI195" s="15">
        <f>BI$135*$A137</f>
        <v>0</v>
      </c>
      <c r="CA195" s="10">
        <f t="shared" si="60"/>
        <v>0</v>
      </c>
    </row>
    <row r="196" spans="1:79">
      <c r="A196" s="76">
        <f t="shared" si="61"/>
        <v>0</v>
      </c>
      <c r="B196" s="10">
        <f t="shared" si="62"/>
        <v>60</v>
      </c>
      <c r="C196" s="77">
        <f t="shared" si="63"/>
        <v>0</v>
      </c>
      <c r="D196" s="15">
        <f t="shared" si="64"/>
        <v>0</v>
      </c>
      <c r="E196" s="19">
        <f t="shared" si="65"/>
        <v>0</v>
      </c>
      <c r="F196" s="19">
        <f t="shared" si="66"/>
        <v>0</v>
      </c>
      <c r="G196" s="19">
        <f t="shared" si="67"/>
        <v>0</v>
      </c>
      <c r="H196" s="19">
        <f t="shared" si="68"/>
        <v>0</v>
      </c>
      <c r="I196" s="15">
        <f t="shared" si="69"/>
        <v>0</v>
      </c>
      <c r="J196" s="19">
        <f t="shared" si="70"/>
        <v>0</v>
      </c>
      <c r="K196" s="19">
        <f t="shared" si="71"/>
        <v>0</v>
      </c>
      <c r="L196" s="19">
        <f t="shared" si="72"/>
        <v>0</v>
      </c>
      <c r="M196" s="19">
        <f t="shared" si="73"/>
        <v>0</v>
      </c>
      <c r="N196" s="19">
        <f t="shared" si="74"/>
        <v>0</v>
      </c>
      <c r="O196" s="19">
        <f t="shared" si="75"/>
        <v>0</v>
      </c>
      <c r="P196" s="19">
        <f t="shared" si="76"/>
        <v>0</v>
      </c>
      <c r="Q196" s="19">
        <f t="shared" si="77"/>
        <v>0</v>
      </c>
      <c r="R196" s="19">
        <f t="shared" si="78"/>
        <v>0</v>
      </c>
      <c r="S196" s="19">
        <f t="shared" si="79"/>
        <v>0</v>
      </c>
      <c r="T196" s="19">
        <f t="shared" si="80"/>
        <v>0</v>
      </c>
      <c r="U196" s="19">
        <f t="shared" si="81"/>
        <v>0</v>
      </c>
      <c r="V196" s="19">
        <f t="shared" si="82"/>
        <v>0</v>
      </c>
      <c r="W196" s="19">
        <f t="shared" si="83"/>
        <v>0</v>
      </c>
      <c r="X196" s="19">
        <f t="shared" si="84"/>
        <v>0</v>
      </c>
      <c r="Y196" s="19">
        <f t="shared" si="85"/>
        <v>0</v>
      </c>
      <c r="Z196" s="19">
        <f t="shared" si="86"/>
        <v>0</v>
      </c>
      <c r="AA196" s="19">
        <f t="shared" si="87"/>
        <v>0</v>
      </c>
      <c r="AB196" s="19">
        <f t="shared" si="88"/>
        <v>0</v>
      </c>
      <c r="AC196" s="19">
        <f t="shared" si="89"/>
        <v>0</v>
      </c>
      <c r="AD196" s="19">
        <f t="shared" si="90"/>
        <v>0</v>
      </c>
      <c r="AE196" s="19">
        <f t="shared" si="91"/>
        <v>0</v>
      </c>
      <c r="AF196" s="19">
        <f t="shared" si="92"/>
        <v>0</v>
      </c>
      <c r="AG196" s="19">
        <f t="shared" si="93"/>
        <v>0</v>
      </c>
      <c r="AH196" s="19">
        <f t="shared" si="94"/>
        <v>0</v>
      </c>
      <c r="AI196" s="19">
        <f t="shared" si="95"/>
        <v>0</v>
      </c>
      <c r="AJ196" s="19">
        <f t="shared" si="96"/>
        <v>0</v>
      </c>
      <c r="AK196" s="19">
        <f t="shared" si="97"/>
        <v>0</v>
      </c>
      <c r="AL196" s="19">
        <f t="shared" si="98"/>
        <v>0</v>
      </c>
      <c r="AM196" s="19">
        <f t="shared" si="99"/>
        <v>0</v>
      </c>
      <c r="AN196" s="19">
        <f t="shared" si="100"/>
        <v>0</v>
      </c>
      <c r="AO196" s="19">
        <f t="shared" si="101"/>
        <v>0</v>
      </c>
      <c r="AP196" s="19">
        <f t="shared" si="102"/>
        <v>0</v>
      </c>
      <c r="AQ196" s="19">
        <f t="shared" si="103"/>
        <v>0</v>
      </c>
      <c r="AR196" s="15">
        <f t="shared" si="104"/>
        <v>0</v>
      </c>
      <c r="AS196" s="10">
        <f t="shared" si="105"/>
        <v>0</v>
      </c>
      <c r="AT196" s="10">
        <f t="shared" si="106"/>
        <v>0</v>
      </c>
      <c r="AU196" s="10">
        <f t="shared" si="107"/>
        <v>0</v>
      </c>
      <c r="AV196" s="10">
        <f t="shared" si="108"/>
        <v>0</v>
      </c>
      <c r="AW196" s="10">
        <f t="shared" si="109"/>
        <v>0</v>
      </c>
      <c r="AX196" s="10">
        <f t="shared" si="110"/>
        <v>0</v>
      </c>
      <c r="AY196" s="10">
        <f t="shared" si="111"/>
        <v>0</v>
      </c>
      <c r="AZ196" s="10">
        <f t="shared" si="112"/>
        <v>0</v>
      </c>
      <c r="BA196" s="10">
        <f t="shared" si="113"/>
        <v>0</v>
      </c>
      <c r="BB196" s="15">
        <f t="shared" si="114"/>
        <v>0</v>
      </c>
      <c r="BC196" s="15">
        <f t="shared" si="115"/>
        <v>0</v>
      </c>
      <c r="BD196" s="15">
        <f t="shared" si="116"/>
        <v>0</v>
      </c>
      <c r="BE196" s="15">
        <f t="shared" si="117"/>
        <v>0</v>
      </c>
      <c r="BF196" s="15">
        <f t="shared" si="118"/>
        <v>0</v>
      </c>
      <c r="BG196" s="15">
        <f t="shared" si="119"/>
        <v>0</v>
      </c>
      <c r="BH196" s="15">
        <f t="shared" si="120"/>
        <v>0</v>
      </c>
      <c r="BI196" s="15">
        <f t="shared" ref="BI196:BI212" si="121">BI$135*$A138</f>
        <v>0</v>
      </c>
      <c r="BJ196" s="15">
        <f>BJ$135*$A137</f>
        <v>0</v>
      </c>
      <c r="CA196" s="10">
        <f t="shared" si="60"/>
        <v>0</v>
      </c>
    </row>
    <row r="197" spans="1:79">
      <c r="A197" s="76">
        <f t="shared" si="61"/>
        <v>0</v>
      </c>
      <c r="B197" s="10">
        <f t="shared" si="62"/>
        <v>61</v>
      </c>
      <c r="C197" s="77">
        <f t="shared" si="63"/>
        <v>0</v>
      </c>
      <c r="D197" s="15">
        <f t="shared" si="64"/>
        <v>0</v>
      </c>
      <c r="E197" s="19">
        <f t="shared" si="65"/>
        <v>0</v>
      </c>
      <c r="F197" s="19">
        <f t="shared" si="66"/>
        <v>0</v>
      </c>
      <c r="G197" s="19">
        <f t="shared" si="67"/>
        <v>0</v>
      </c>
      <c r="H197" s="19">
        <f t="shared" si="68"/>
        <v>0</v>
      </c>
      <c r="I197" s="15">
        <f t="shared" si="69"/>
        <v>0</v>
      </c>
      <c r="J197" s="19">
        <f t="shared" si="70"/>
        <v>0</v>
      </c>
      <c r="K197" s="19">
        <f t="shared" si="71"/>
        <v>0</v>
      </c>
      <c r="L197" s="19">
        <f t="shared" si="72"/>
        <v>0</v>
      </c>
      <c r="M197" s="19">
        <f t="shared" si="73"/>
        <v>0</v>
      </c>
      <c r="N197" s="19">
        <f t="shared" si="74"/>
        <v>0</v>
      </c>
      <c r="O197" s="19">
        <f t="shared" si="75"/>
        <v>0</v>
      </c>
      <c r="P197" s="19">
        <f t="shared" si="76"/>
        <v>0</v>
      </c>
      <c r="Q197" s="19">
        <f t="shared" si="77"/>
        <v>0</v>
      </c>
      <c r="R197" s="19">
        <f t="shared" si="78"/>
        <v>0</v>
      </c>
      <c r="S197" s="19">
        <f t="shared" si="79"/>
        <v>0</v>
      </c>
      <c r="T197" s="19">
        <f t="shared" si="80"/>
        <v>0</v>
      </c>
      <c r="U197" s="19">
        <f t="shared" si="81"/>
        <v>0</v>
      </c>
      <c r="V197" s="19">
        <f t="shared" si="82"/>
        <v>0</v>
      </c>
      <c r="W197" s="19">
        <f t="shared" si="83"/>
        <v>0</v>
      </c>
      <c r="X197" s="19">
        <f t="shared" si="84"/>
        <v>0</v>
      </c>
      <c r="Y197" s="19">
        <f t="shared" si="85"/>
        <v>0</v>
      </c>
      <c r="Z197" s="19">
        <f t="shared" si="86"/>
        <v>0</v>
      </c>
      <c r="AA197" s="19">
        <f t="shared" si="87"/>
        <v>0</v>
      </c>
      <c r="AB197" s="19">
        <f t="shared" si="88"/>
        <v>0</v>
      </c>
      <c r="AC197" s="19">
        <f t="shared" si="89"/>
        <v>0</v>
      </c>
      <c r="AD197" s="19">
        <f t="shared" si="90"/>
        <v>0</v>
      </c>
      <c r="AE197" s="19">
        <f t="shared" si="91"/>
        <v>0</v>
      </c>
      <c r="AF197" s="19">
        <f t="shared" si="92"/>
        <v>0</v>
      </c>
      <c r="AG197" s="19">
        <f t="shared" si="93"/>
        <v>0</v>
      </c>
      <c r="AH197" s="19">
        <f t="shared" si="94"/>
        <v>0</v>
      </c>
      <c r="AI197" s="19">
        <f t="shared" si="95"/>
        <v>0</v>
      </c>
      <c r="AJ197" s="19">
        <f t="shared" si="96"/>
        <v>0</v>
      </c>
      <c r="AK197" s="19">
        <f t="shared" si="97"/>
        <v>0</v>
      </c>
      <c r="AL197" s="19">
        <f t="shared" si="98"/>
        <v>0</v>
      </c>
      <c r="AM197" s="19">
        <f t="shared" si="99"/>
        <v>0</v>
      </c>
      <c r="AN197" s="19">
        <f t="shared" si="100"/>
        <v>0</v>
      </c>
      <c r="AO197" s="19">
        <f t="shared" si="101"/>
        <v>0</v>
      </c>
      <c r="AP197" s="19">
        <f t="shared" si="102"/>
        <v>0</v>
      </c>
      <c r="AQ197" s="19">
        <f t="shared" si="103"/>
        <v>0</v>
      </c>
      <c r="AR197" s="15">
        <f t="shared" si="104"/>
        <v>0</v>
      </c>
      <c r="AS197" s="10">
        <f t="shared" si="105"/>
        <v>0</v>
      </c>
      <c r="AT197" s="10">
        <f t="shared" si="106"/>
        <v>0</v>
      </c>
      <c r="AU197" s="10">
        <f t="shared" si="107"/>
        <v>0</v>
      </c>
      <c r="AV197" s="10">
        <f t="shared" si="108"/>
        <v>0</v>
      </c>
      <c r="AW197" s="10">
        <f t="shared" si="109"/>
        <v>0</v>
      </c>
      <c r="AX197" s="10">
        <f t="shared" si="110"/>
        <v>0</v>
      </c>
      <c r="AY197" s="10">
        <f t="shared" si="111"/>
        <v>0</v>
      </c>
      <c r="AZ197" s="10">
        <f t="shared" si="112"/>
        <v>0</v>
      </c>
      <c r="BA197" s="10">
        <f t="shared" si="113"/>
        <v>0</v>
      </c>
      <c r="BB197" s="15">
        <f t="shared" si="114"/>
        <v>0</v>
      </c>
      <c r="BC197" s="15">
        <f t="shared" si="115"/>
        <v>0</v>
      </c>
      <c r="BD197" s="15">
        <f t="shared" si="116"/>
        <v>0</v>
      </c>
      <c r="BE197" s="15">
        <f t="shared" si="117"/>
        <v>0</v>
      </c>
      <c r="BF197" s="15">
        <f t="shared" si="118"/>
        <v>0</v>
      </c>
      <c r="BG197" s="15">
        <f t="shared" si="119"/>
        <v>0</v>
      </c>
      <c r="BH197" s="15">
        <f t="shared" si="120"/>
        <v>0</v>
      </c>
      <c r="BI197" s="15">
        <f t="shared" si="121"/>
        <v>0</v>
      </c>
      <c r="BJ197" s="15">
        <f t="shared" ref="BJ197:BJ212" si="122">BJ$135*$A138</f>
        <v>0</v>
      </c>
      <c r="BK197" s="15">
        <f>BK$135*$A137</f>
        <v>0</v>
      </c>
      <c r="CA197" s="10">
        <f t="shared" si="60"/>
        <v>0</v>
      </c>
    </row>
    <row r="198" spans="1:79">
      <c r="A198" s="76">
        <f t="shared" si="61"/>
        <v>0</v>
      </c>
      <c r="B198" s="10">
        <f t="shared" si="62"/>
        <v>62</v>
      </c>
      <c r="C198" s="77">
        <f t="shared" si="63"/>
        <v>0</v>
      </c>
      <c r="D198" s="15">
        <f t="shared" si="64"/>
        <v>0</v>
      </c>
      <c r="E198" s="19">
        <f t="shared" si="65"/>
        <v>0</v>
      </c>
      <c r="F198" s="19">
        <f t="shared" si="66"/>
        <v>0</v>
      </c>
      <c r="G198" s="19">
        <f t="shared" si="67"/>
        <v>0</v>
      </c>
      <c r="H198" s="19">
        <f t="shared" si="68"/>
        <v>0</v>
      </c>
      <c r="I198" s="15">
        <f t="shared" si="69"/>
        <v>0</v>
      </c>
      <c r="J198" s="19">
        <f t="shared" si="70"/>
        <v>0</v>
      </c>
      <c r="K198" s="19">
        <f t="shared" si="71"/>
        <v>0</v>
      </c>
      <c r="L198" s="19">
        <f t="shared" si="72"/>
        <v>0</v>
      </c>
      <c r="M198" s="19">
        <f t="shared" si="73"/>
        <v>0</v>
      </c>
      <c r="N198" s="19">
        <f t="shared" si="74"/>
        <v>0</v>
      </c>
      <c r="O198" s="19">
        <f t="shared" si="75"/>
        <v>0</v>
      </c>
      <c r="P198" s="19">
        <f t="shared" si="76"/>
        <v>0</v>
      </c>
      <c r="Q198" s="19">
        <f t="shared" si="77"/>
        <v>0</v>
      </c>
      <c r="R198" s="19">
        <f t="shared" si="78"/>
        <v>0</v>
      </c>
      <c r="S198" s="19">
        <f t="shared" si="79"/>
        <v>0</v>
      </c>
      <c r="T198" s="19">
        <f t="shared" si="80"/>
        <v>0</v>
      </c>
      <c r="U198" s="19">
        <f t="shared" si="81"/>
        <v>0</v>
      </c>
      <c r="V198" s="19">
        <f t="shared" si="82"/>
        <v>0</v>
      </c>
      <c r="W198" s="19">
        <f t="shared" si="83"/>
        <v>0</v>
      </c>
      <c r="X198" s="19">
        <f t="shared" si="84"/>
        <v>0</v>
      </c>
      <c r="Y198" s="19">
        <f t="shared" si="85"/>
        <v>0</v>
      </c>
      <c r="Z198" s="19">
        <f t="shared" si="86"/>
        <v>0</v>
      </c>
      <c r="AA198" s="19">
        <f t="shared" si="87"/>
        <v>0</v>
      </c>
      <c r="AB198" s="19">
        <f t="shared" si="88"/>
        <v>0</v>
      </c>
      <c r="AC198" s="19">
        <f t="shared" si="89"/>
        <v>0</v>
      </c>
      <c r="AD198" s="19">
        <f t="shared" si="90"/>
        <v>0</v>
      </c>
      <c r="AE198" s="19">
        <f t="shared" si="91"/>
        <v>0</v>
      </c>
      <c r="AF198" s="19">
        <f t="shared" si="92"/>
        <v>0</v>
      </c>
      <c r="AG198" s="19">
        <f t="shared" si="93"/>
        <v>0</v>
      </c>
      <c r="AH198" s="19">
        <f t="shared" si="94"/>
        <v>0</v>
      </c>
      <c r="AI198" s="19">
        <f t="shared" si="95"/>
        <v>0</v>
      </c>
      <c r="AJ198" s="19">
        <f t="shared" si="96"/>
        <v>0</v>
      </c>
      <c r="AK198" s="19">
        <f t="shared" si="97"/>
        <v>0</v>
      </c>
      <c r="AL198" s="19">
        <f t="shared" si="98"/>
        <v>0</v>
      </c>
      <c r="AM198" s="19">
        <f t="shared" si="99"/>
        <v>0</v>
      </c>
      <c r="AN198" s="19">
        <f t="shared" si="100"/>
        <v>0</v>
      </c>
      <c r="AO198" s="19">
        <f t="shared" si="101"/>
        <v>0</v>
      </c>
      <c r="AP198" s="19">
        <f t="shared" si="102"/>
        <v>0</v>
      </c>
      <c r="AQ198" s="19">
        <f t="shared" si="103"/>
        <v>0</v>
      </c>
      <c r="AR198" s="15">
        <f t="shared" si="104"/>
        <v>0</v>
      </c>
      <c r="AS198" s="10">
        <f t="shared" si="105"/>
        <v>0</v>
      </c>
      <c r="AT198" s="10">
        <f t="shared" si="106"/>
        <v>0</v>
      </c>
      <c r="AU198" s="10">
        <f t="shared" si="107"/>
        <v>0</v>
      </c>
      <c r="AV198" s="10">
        <f t="shared" si="108"/>
        <v>0</v>
      </c>
      <c r="AW198" s="10">
        <f t="shared" si="109"/>
        <v>0</v>
      </c>
      <c r="AX198" s="10">
        <f t="shared" si="110"/>
        <v>0</v>
      </c>
      <c r="AY198" s="10">
        <f t="shared" si="111"/>
        <v>0</v>
      </c>
      <c r="AZ198" s="10">
        <f t="shared" si="112"/>
        <v>0</v>
      </c>
      <c r="BA198" s="10">
        <f t="shared" si="113"/>
        <v>0</v>
      </c>
      <c r="BB198" s="15">
        <f t="shared" si="114"/>
        <v>0</v>
      </c>
      <c r="BC198" s="15">
        <f t="shared" si="115"/>
        <v>0</v>
      </c>
      <c r="BD198" s="15">
        <f t="shared" si="116"/>
        <v>0</v>
      </c>
      <c r="BE198" s="15">
        <f t="shared" si="117"/>
        <v>0</v>
      </c>
      <c r="BF198" s="15">
        <f t="shared" si="118"/>
        <v>0</v>
      </c>
      <c r="BG198" s="15">
        <f t="shared" si="119"/>
        <v>0</v>
      </c>
      <c r="BH198" s="15">
        <f t="shared" si="120"/>
        <v>0</v>
      </c>
      <c r="BI198" s="15">
        <f t="shared" si="121"/>
        <v>0</v>
      </c>
      <c r="BJ198" s="15">
        <f t="shared" si="122"/>
        <v>0</v>
      </c>
      <c r="BK198" s="15">
        <f t="shared" ref="BK198:BK212" si="123">BK$135*$A138</f>
        <v>0</v>
      </c>
      <c r="BL198" s="15">
        <f>BL$135*$A137</f>
        <v>0</v>
      </c>
      <c r="CA198" s="10">
        <f t="shared" si="60"/>
        <v>0</v>
      </c>
    </row>
    <row r="199" spans="1:79">
      <c r="A199" s="76">
        <f t="shared" si="61"/>
        <v>0</v>
      </c>
      <c r="B199" s="10">
        <f t="shared" si="62"/>
        <v>63</v>
      </c>
      <c r="C199" s="77">
        <f t="shared" si="63"/>
        <v>0</v>
      </c>
      <c r="D199" s="15">
        <f t="shared" si="64"/>
        <v>0</v>
      </c>
      <c r="E199" s="19">
        <f t="shared" si="65"/>
        <v>0</v>
      </c>
      <c r="F199" s="19">
        <f t="shared" si="66"/>
        <v>0</v>
      </c>
      <c r="G199" s="19">
        <f t="shared" si="67"/>
        <v>0</v>
      </c>
      <c r="H199" s="19">
        <f t="shared" si="68"/>
        <v>0</v>
      </c>
      <c r="I199" s="15">
        <f t="shared" si="69"/>
        <v>0</v>
      </c>
      <c r="J199" s="19">
        <f t="shared" si="70"/>
        <v>0</v>
      </c>
      <c r="K199" s="19">
        <f t="shared" si="71"/>
        <v>0</v>
      </c>
      <c r="L199" s="19">
        <f t="shared" si="72"/>
        <v>0</v>
      </c>
      <c r="M199" s="19">
        <f t="shared" si="73"/>
        <v>0</v>
      </c>
      <c r="N199" s="19">
        <f t="shared" si="74"/>
        <v>0</v>
      </c>
      <c r="O199" s="19">
        <f t="shared" si="75"/>
        <v>0</v>
      </c>
      <c r="P199" s="19">
        <f t="shared" si="76"/>
        <v>0</v>
      </c>
      <c r="Q199" s="19">
        <f t="shared" si="77"/>
        <v>0</v>
      </c>
      <c r="R199" s="19">
        <f t="shared" si="78"/>
        <v>0</v>
      </c>
      <c r="S199" s="19">
        <f t="shared" si="79"/>
        <v>0</v>
      </c>
      <c r="T199" s="19">
        <f t="shared" si="80"/>
        <v>0</v>
      </c>
      <c r="U199" s="19">
        <f t="shared" si="81"/>
        <v>0</v>
      </c>
      <c r="V199" s="19">
        <f t="shared" si="82"/>
        <v>0</v>
      </c>
      <c r="W199" s="19">
        <f t="shared" si="83"/>
        <v>0</v>
      </c>
      <c r="X199" s="19">
        <f t="shared" si="84"/>
        <v>0</v>
      </c>
      <c r="Y199" s="19">
        <f t="shared" si="85"/>
        <v>0</v>
      </c>
      <c r="Z199" s="19">
        <f t="shared" si="86"/>
        <v>0</v>
      </c>
      <c r="AA199" s="19">
        <f t="shared" si="87"/>
        <v>0</v>
      </c>
      <c r="AB199" s="19">
        <f t="shared" si="88"/>
        <v>0</v>
      </c>
      <c r="AC199" s="19">
        <f t="shared" si="89"/>
        <v>0</v>
      </c>
      <c r="AD199" s="19">
        <f t="shared" si="90"/>
        <v>0</v>
      </c>
      <c r="AE199" s="19">
        <f t="shared" si="91"/>
        <v>0</v>
      </c>
      <c r="AF199" s="19">
        <f t="shared" si="92"/>
        <v>0</v>
      </c>
      <c r="AG199" s="19">
        <f t="shared" si="93"/>
        <v>0</v>
      </c>
      <c r="AH199" s="19">
        <f t="shared" si="94"/>
        <v>0</v>
      </c>
      <c r="AI199" s="19">
        <f t="shared" si="95"/>
        <v>0</v>
      </c>
      <c r="AJ199" s="19">
        <f t="shared" si="96"/>
        <v>0</v>
      </c>
      <c r="AK199" s="19">
        <f t="shared" si="97"/>
        <v>0</v>
      </c>
      <c r="AL199" s="19">
        <f t="shared" si="98"/>
        <v>0</v>
      </c>
      <c r="AM199" s="19">
        <f t="shared" si="99"/>
        <v>0</v>
      </c>
      <c r="AN199" s="19">
        <f t="shared" si="100"/>
        <v>0</v>
      </c>
      <c r="AO199" s="19">
        <f t="shared" si="101"/>
        <v>0</v>
      </c>
      <c r="AP199" s="19">
        <f t="shared" si="102"/>
        <v>0</v>
      </c>
      <c r="AQ199" s="19">
        <f t="shared" si="103"/>
        <v>0</v>
      </c>
      <c r="AR199" s="15">
        <f t="shared" si="104"/>
        <v>0</v>
      </c>
      <c r="AS199" s="10">
        <f t="shared" si="105"/>
        <v>0</v>
      </c>
      <c r="AT199" s="10">
        <f t="shared" si="106"/>
        <v>0</v>
      </c>
      <c r="AU199" s="10">
        <f t="shared" si="107"/>
        <v>0</v>
      </c>
      <c r="AV199" s="10">
        <f t="shared" si="108"/>
        <v>0</v>
      </c>
      <c r="AW199" s="10">
        <f t="shared" si="109"/>
        <v>0</v>
      </c>
      <c r="AX199" s="10">
        <f t="shared" si="110"/>
        <v>0</v>
      </c>
      <c r="AY199" s="10">
        <f t="shared" si="111"/>
        <v>0</v>
      </c>
      <c r="AZ199" s="10">
        <f t="shared" si="112"/>
        <v>0</v>
      </c>
      <c r="BA199" s="10">
        <f t="shared" si="113"/>
        <v>0</v>
      </c>
      <c r="BB199" s="15">
        <f t="shared" si="114"/>
        <v>0</v>
      </c>
      <c r="BC199" s="15">
        <f t="shared" si="115"/>
        <v>0</v>
      </c>
      <c r="BD199" s="15">
        <f t="shared" si="116"/>
        <v>0</v>
      </c>
      <c r="BE199" s="15">
        <f t="shared" si="117"/>
        <v>0</v>
      </c>
      <c r="BF199" s="15">
        <f t="shared" si="118"/>
        <v>0</v>
      </c>
      <c r="BG199" s="15">
        <f t="shared" si="119"/>
        <v>0</v>
      </c>
      <c r="BH199" s="15">
        <f t="shared" si="120"/>
        <v>0</v>
      </c>
      <c r="BI199" s="15">
        <f t="shared" si="121"/>
        <v>0</v>
      </c>
      <c r="BJ199" s="15">
        <f t="shared" si="122"/>
        <v>0</v>
      </c>
      <c r="BK199" s="15">
        <f t="shared" si="123"/>
        <v>0</v>
      </c>
      <c r="BL199" s="15">
        <f t="shared" ref="BL199:BL212" si="124">BL$135*$A138</f>
        <v>0</v>
      </c>
      <c r="BM199" s="15">
        <f>BM$135*$A137</f>
        <v>0</v>
      </c>
      <c r="CA199" s="10">
        <f t="shared" si="60"/>
        <v>0</v>
      </c>
    </row>
    <row r="200" spans="1:79">
      <c r="A200" s="76">
        <f t="shared" si="61"/>
        <v>0</v>
      </c>
      <c r="B200" s="10">
        <f t="shared" si="62"/>
        <v>64</v>
      </c>
      <c r="C200" s="77">
        <f t="shared" si="63"/>
        <v>0</v>
      </c>
      <c r="D200" s="15">
        <f t="shared" si="64"/>
        <v>0</v>
      </c>
      <c r="E200" s="19">
        <f t="shared" si="65"/>
        <v>0</v>
      </c>
      <c r="F200" s="19">
        <f t="shared" si="66"/>
        <v>0</v>
      </c>
      <c r="G200" s="19">
        <f t="shared" si="67"/>
        <v>0</v>
      </c>
      <c r="H200" s="19">
        <f t="shared" si="68"/>
        <v>0</v>
      </c>
      <c r="I200" s="15">
        <f t="shared" si="69"/>
        <v>0</v>
      </c>
      <c r="J200" s="19">
        <f t="shared" si="70"/>
        <v>0</v>
      </c>
      <c r="K200" s="19">
        <f t="shared" si="71"/>
        <v>0</v>
      </c>
      <c r="L200" s="19">
        <f t="shared" si="72"/>
        <v>0</v>
      </c>
      <c r="M200" s="19">
        <f t="shared" si="73"/>
        <v>0</v>
      </c>
      <c r="N200" s="19">
        <f t="shared" si="74"/>
        <v>0</v>
      </c>
      <c r="O200" s="19">
        <f t="shared" si="75"/>
        <v>0</v>
      </c>
      <c r="P200" s="19">
        <f t="shared" si="76"/>
        <v>0</v>
      </c>
      <c r="Q200" s="19">
        <f t="shared" si="77"/>
        <v>0</v>
      </c>
      <c r="R200" s="19">
        <f t="shared" si="78"/>
        <v>0</v>
      </c>
      <c r="S200" s="19">
        <f t="shared" si="79"/>
        <v>0</v>
      </c>
      <c r="T200" s="19">
        <f t="shared" si="80"/>
        <v>0</v>
      </c>
      <c r="U200" s="19">
        <f t="shared" si="81"/>
        <v>0</v>
      </c>
      <c r="V200" s="19">
        <f t="shared" si="82"/>
        <v>0</v>
      </c>
      <c r="W200" s="19">
        <f t="shared" si="83"/>
        <v>0</v>
      </c>
      <c r="X200" s="19">
        <f t="shared" si="84"/>
        <v>0</v>
      </c>
      <c r="Y200" s="19">
        <f t="shared" si="85"/>
        <v>0</v>
      </c>
      <c r="Z200" s="19">
        <f t="shared" si="86"/>
        <v>0</v>
      </c>
      <c r="AA200" s="19">
        <f t="shared" si="87"/>
        <v>0</v>
      </c>
      <c r="AB200" s="19">
        <f t="shared" si="88"/>
        <v>0</v>
      </c>
      <c r="AC200" s="19">
        <f t="shared" si="89"/>
        <v>0</v>
      </c>
      <c r="AD200" s="19">
        <f t="shared" si="90"/>
        <v>0</v>
      </c>
      <c r="AE200" s="19">
        <f t="shared" si="91"/>
        <v>0</v>
      </c>
      <c r="AF200" s="19">
        <f t="shared" si="92"/>
        <v>0</v>
      </c>
      <c r="AG200" s="19">
        <f t="shared" si="93"/>
        <v>0</v>
      </c>
      <c r="AH200" s="19">
        <f t="shared" si="94"/>
        <v>0</v>
      </c>
      <c r="AI200" s="19">
        <f t="shared" si="95"/>
        <v>0</v>
      </c>
      <c r="AJ200" s="19">
        <f t="shared" si="96"/>
        <v>0</v>
      </c>
      <c r="AK200" s="19">
        <f t="shared" si="97"/>
        <v>0</v>
      </c>
      <c r="AL200" s="19">
        <f t="shared" si="98"/>
        <v>0</v>
      </c>
      <c r="AM200" s="19">
        <f t="shared" si="99"/>
        <v>0</v>
      </c>
      <c r="AN200" s="19">
        <f t="shared" si="100"/>
        <v>0</v>
      </c>
      <c r="AO200" s="19">
        <f t="shared" si="101"/>
        <v>0</v>
      </c>
      <c r="AP200" s="19">
        <f t="shared" si="102"/>
        <v>0</v>
      </c>
      <c r="AQ200" s="19">
        <f t="shared" si="103"/>
        <v>0</v>
      </c>
      <c r="AR200" s="15">
        <f t="shared" si="104"/>
        <v>0</v>
      </c>
      <c r="AS200" s="10">
        <f t="shared" si="105"/>
        <v>0</v>
      </c>
      <c r="AT200" s="10">
        <f t="shared" si="106"/>
        <v>0</v>
      </c>
      <c r="AU200" s="10">
        <f t="shared" si="107"/>
        <v>0</v>
      </c>
      <c r="AV200" s="10">
        <f t="shared" si="108"/>
        <v>0</v>
      </c>
      <c r="AW200" s="10">
        <f t="shared" si="109"/>
        <v>0</v>
      </c>
      <c r="AX200" s="10">
        <f t="shared" si="110"/>
        <v>0</v>
      </c>
      <c r="AY200" s="10">
        <f t="shared" si="111"/>
        <v>0</v>
      </c>
      <c r="AZ200" s="10">
        <f t="shared" si="112"/>
        <v>0</v>
      </c>
      <c r="BA200" s="10">
        <f t="shared" si="113"/>
        <v>0</v>
      </c>
      <c r="BB200" s="15">
        <f t="shared" si="114"/>
        <v>0</v>
      </c>
      <c r="BC200" s="15">
        <f t="shared" si="115"/>
        <v>0</v>
      </c>
      <c r="BD200" s="15">
        <f t="shared" si="116"/>
        <v>0</v>
      </c>
      <c r="BE200" s="15">
        <f t="shared" si="117"/>
        <v>0</v>
      </c>
      <c r="BF200" s="15">
        <f t="shared" si="118"/>
        <v>0</v>
      </c>
      <c r="BG200" s="15">
        <f t="shared" si="119"/>
        <v>0</v>
      </c>
      <c r="BH200" s="15">
        <f t="shared" si="120"/>
        <v>0</v>
      </c>
      <c r="BI200" s="15">
        <f t="shared" si="121"/>
        <v>0</v>
      </c>
      <c r="BJ200" s="15">
        <f t="shared" si="122"/>
        <v>0</v>
      </c>
      <c r="BK200" s="15">
        <f t="shared" si="123"/>
        <v>0</v>
      </c>
      <c r="BL200" s="15">
        <f t="shared" si="124"/>
        <v>0</v>
      </c>
      <c r="BM200" s="15">
        <f t="shared" ref="BM200:BM212" si="125">BM$135*$A138</f>
        <v>0</v>
      </c>
      <c r="BN200" s="15">
        <f>BN$135*$A137</f>
        <v>0</v>
      </c>
      <c r="CA200" s="10">
        <f t="shared" si="60"/>
        <v>0</v>
      </c>
    </row>
    <row r="201" spans="1:79">
      <c r="A201" s="76">
        <f t="shared" si="61"/>
        <v>0</v>
      </c>
      <c r="B201" s="10">
        <f t="shared" si="62"/>
        <v>65</v>
      </c>
      <c r="C201" s="77">
        <f t="shared" si="63"/>
        <v>0</v>
      </c>
      <c r="D201" s="15">
        <f t="shared" si="64"/>
        <v>0</v>
      </c>
      <c r="E201" s="19">
        <f t="shared" si="65"/>
        <v>0</v>
      </c>
      <c r="F201" s="19">
        <f t="shared" si="66"/>
        <v>0</v>
      </c>
      <c r="G201" s="19">
        <f t="shared" si="67"/>
        <v>0</v>
      </c>
      <c r="H201" s="19">
        <f t="shared" si="68"/>
        <v>0</v>
      </c>
      <c r="I201" s="15">
        <f t="shared" si="69"/>
        <v>0</v>
      </c>
      <c r="J201" s="19">
        <f t="shared" si="70"/>
        <v>0</v>
      </c>
      <c r="K201" s="19">
        <f t="shared" si="71"/>
        <v>0</v>
      </c>
      <c r="L201" s="19">
        <f t="shared" si="72"/>
        <v>0</v>
      </c>
      <c r="M201" s="19">
        <f t="shared" si="73"/>
        <v>0</v>
      </c>
      <c r="N201" s="19">
        <f t="shared" si="74"/>
        <v>0</v>
      </c>
      <c r="O201" s="19">
        <f t="shared" si="75"/>
        <v>0</v>
      </c>
      <c r="P201" s="19">
        <f t="shared" si="76"/>
        <v>0</v>
      </c>
      <c r="Q201" s="19">
        <f t="shared" si="77"/>
        <v>0</v>
      </c>
      <c r="R201" s="19">
        <f t="shared" si="78"/>
        <v>0</v>
      </c>
      <c r="S201" s="19">
        <f t="shared" si="79"/>
        <v>0</v>
      </c>
      <c r="T201" s="19">
        <f t="shared" si="80"/>
        <v>0</v>
      </c>
      <c r="U201" s="19">
        <f t="shared" si="81"/>
        <v>0</v>
      </c>
      <c r="V201" s="19">
        <f t="shared" si="82"/>
        <v>0</v>
      </c>
      <c r="W201" s="19">
        <f t="shared" si="83"/>
        <v>0</v>
      </c>
      <c r="X201" s="19">
        <f t="shared" si="84"/>
        <v>0</v>
      </c>
      <c r="Y201" s="19">
        <f t="shared" si="85"/>
        <v>0</v>
      </c>
      <c r="Z201" s="19">
        <f t="shared" si="86"/>
        <v>0</v>
      </c>
      <c r="AA201" s="19">
        <f t="shared" si="87"/>
        <v>0</v>
      </c>
      <c r="AB201" s="19">
        <f t="shared" si="88"/>
        <v>0</v>
      </c>
      <c r="AC201" s="19">
        <f t="shared" si="89"/>
        <v>0</v>
      </c>
      <c r="AD201" s="19">
        <f t="shared" si="90"/>
        <v>0</v>
      </c>
      <c r="AE201" s="19">
        <f t="shared" si="91"/>
        <v>0</v>
      </c>
      <c r="AF201" s="19">
        <f t="shared" si="92"/>
        <v>0</v>
      </c>
      <c r="AG201" s="19">
        <f t="shared" si="93"/>
        <v>0</v>
      </c>
      <c r="AH201" s="19">
        <f t="shared" si="94"/>
        <v>0</v>
      </c>
      <c r="AI201" s="19">
        <f t="shared" si="95"/>
        <v>0</v>
      </c>
      <c r="AJ201" s="19">
        <f t="shared" si="96"/>
        <v>0</v>
      </c>
      <c r="AK201" s="19">
        <f t="shared" si="97"/>
        <v>0</v>
      </c>
      <c r="AL201" s="19">
        <f t="shared" si="98"/>
        <v>0</v>
      </c>
      <c r="AM201" s="19">
        <f t="shared" si="99"/>
        <v>0</v>
      </c>
      <c r="AN201" s="19">
        <f t="shared" si="100"/>
        <v>0</v>
      </c>
      <c r="AO201" s="19">
        <f t="shared" si="101"/>
        <v>0</v>
      </c>
      <c r="AP201" s="19">
        <f t="shared" si="102"/>
        <v>0</v>
      </c>
      <c r="AQ201" s="19">
        <f t="shared" si="103"/>
        <v>0</v>
      </c>
      <c r="AR201" s="15">
        <f t="shared" si="104"/>
        <v>0</v>
      </c>
      <c r="AS201" s="10">
        <f t="shared" si="105"/>
        <v>0</v>
      </c>
      <c r="AT201" s="10">
        <f t="shared" si="106"/>
        <v>0</v>
      </c>
      <c r="AU201" s="10">
        <f t="shared" si="107"/>
        <v>0</v>
      </c>
      <c r="AV201" s="10">
        <f t="shared" si="108"/>
        <v>0</v>
      </c>
      <c r="AW201" s="10">
        <f t="shared" si="109"/>
        <v>0</v>
      </c>
      <c r="AX201" s="10">
        <f t="shared" si="110"/>
        <v>0</v>
      </c>
      <c r="AY201" s="10">
        <f t="shared" si="111"/>
        <v>0</v>
      </c>
      <c r="AZ201" s="10">
        <f t="shared" si="112"/>
        <v>0</v>
      </c>
      <c r="BA201" s="10">
        <f t="shared" si="113"/>
        <v>0</v>
      </c>
      <c r="BB201" s="15">
        <f t="shared" si="114"/>
        <v>0</v>
      </c>
      <c r="BC201" s="15">
        <f t="shared" si="115"/>
        <v>0</v>
      </c>
      <c r="BD201" s="15">
        <f t="shared" si="116"/>
        <v>0</v>
      </c>
      <c r="BE201" s="15">
        <f t="shared" si="117"/>
        <v>0</v>
      </c>
      <c r="BF201" s="15">
        <f t="shared" si="118"/>
        <v>0</v>
      </c>
      <c r="BG201" s="15">
        <f t="shared" si="119"/>
        <v>0</v>
      </c>
      <c r="BH201" s="15">
        <f t="shared" si="120"/>
        <v>0</v>
      </c>
      <c r="BI201" s="15">
        <f t="shared" si="121"/>
        <v>0</v>
      </c>
      <c r="BJ201" s="15">
        <f t="shared" si="122"/>
        <v>0</v>
      </c>
      <c r="BK201" s="15">
        <f t="shared" si="123"/>
        <v>0</v>
      </c>
      <c r="BL201" s="15">
        <f t="shared" si="124"/>
        <v>0</v>
      </c>
      <c r="BM201" s="15">
        <f t="shared" si="125"/>
        <v>0</v>
      </c>
      <c r="BN201" s="15">
        <f t="shared" ref="BN201:BN212" si="126">BN$135*$A138</f>
        <v>0</v>
      </c>
      <c r="BO201" s="15">
        <f>BO$135*$A137</f>
        <v>0</v>
      </c>
      <c r="CA201" s="10">
        <f t="shared" ref="CA201:CA212" si="127">SUM($C201:$BZ201)</f>
        <v>0</v>
      </c>
    </row>
    <row r="202" spans="1:79">
      <c r="A202" s="76">
        <f t="shared" ref="A202:A212" si="128">IF($B$132=1,CC202,IF($B$132=2,CD202,IF($B$132=3,CE202,IF($B$132=4,CF202,#VALUE!))))</f>
        <v>0</v>
      </c>
      <c r="B202" s="10">
        <f t="shared" ref="B202:B212" si="129">+B201+1</f>
        <v>66</v>
      </c>
      <c r="C202" s="77">
        <f t="shared" ref="C202:C212" si="130">C$135*$A202</f>
        <v>0</v>
      </c>
      <c r="D202" s="15">
        <f t="shared" si="64"/>
        <v>0</v>
      </c>
      <c r="E202" s="19">
        <f t="shared" si="65"/>
        <v>0</v>
      </c>
      <c r="F202" s="19">
        <f t="shared" si="66"/>
        <v>0</v>
      </c>
      <c r="G202" s="19">
        <f t="shared" si="67"/>
        <v>0</v>
      </c>
      <c r="H202" s="19">
        <f t="shared" si="68"/>
        <v>0</v>
      </c>
      <c r="I202" s="15">
        <f t="shared" si="69"/>
        <v>0</v>
      </c>
      <c r="J202" s="19">
        <f t="shared" si="70"/>
        <v>0</v>
      </c>
      <c r="K202" s="19">
        <f t="shared" si="71"/>
        <v>0</v>
      </c>
      <c r="L202" s="19">
        <f t="shared" si="72"/>
        <v>0</v>
      </c>
      <c r="M202" s="19">
        <f t="shared" si="73"/>
        <v>0</v>
      </c>
      <c r="N202" s="19">
        <f t="shared" si="74"/>
        <v>0</v>
      </c>
      <c r="O202" s="19">
        <f t="shared" si="75"/>
        <v>0</v>
      </c>
      <c r="P202" s="19">
        <f t="shared" si="76"/>
        <v>0</v>
      </c>
      <c r="Q202" s="19">
        <f t="shared" si="77"/>
        <v>0</v>
      </c>
      <c r="R202" s="19">
        <f t="shared" si="78"/>
        <v>0</v>
      </c>
      <c r="S202" s="19">
        <f t="shared" si="79"/>
        <v>0</v>
      </c>
      <c r="T202" s="19">
        <f t="shared" si="80"/>
        <v>0</v>
      </c>
      <c r="U202" s="19">
        <f t="shared" si="81"/>
        <v>0</v>
      </c>
      <c r="V202" s="19">
        <f t="shared" si="82"/>
        <v>0</v>
      </c>
      <c r="W202" s="19">
        <f t="shared" si="83"/>
        <v>0</v>
      </c>
      <c r="X202" s="19">
        <f t="shared" si="84"/>
        <v>0</v>
      </c>
      <c r="Y202" s="19">
        <f t="shared" si="85"/>
        <v>0</v>
      </c>
      <c r="Z202" s="19">
        <f t="shared" si="86"/>
        <v>0</v>
      </c>
      <c r="AA202" s="19">
        <f t="shared" si="87"/>
        <v>0</v>
      </c>
      <c r="AB202" s="19">
        <f t="shared" si="88"/>
        <v>0</v>
      </c>
      <c r="AC202" s="19">
        <f t="shared" si="89"/>
        <v>0</v>
      </c>
      <c r="AD202" s="19">
        <f t="shared" si="90"/>
        <v>0</v>
      </c>
      <c r="AE202" s="19">
        <f t="shared" si="91"/>
        <v>0</v>
      </c>
      <c r="AF202" s="19">
        <f t="shared" si="92"/>
        <v>0</v>
      </c>
      <c r="AG202" s="19">
        <f t="shared" si="93"/>
        <v>0</v>
      </c>
      <c r="AH202" s="19">
        <f t="shared" si="94"/>
        <v>0</v>
      </c>
      <c r="AI202" s="19">
        <f t="shared" si="95"/>
        <v>0</v>
      </c>
      <c r="AJ202" s="19">
        <f t="shared" si="96"/>
        <v>0</v>
      </c>
      <c r="AK202" s="19">
        <f t="shared" si="97"/>
        <v>0</v>
      </c>
      <c r="AL202" s="19">
        <f t="shared" si="98"/>
        <v>0</v>
      </c>
      <c r="AM202" s="19">
        <f t="shared" si="99"/>
        <v>0</v>
      </c>
      <c r="AN202" s="19">
        <f t="shared" si="100"/>
        <v>0</v>
      </c>
      <c r="AO202" s="19">
        <f t="shared" si="101"/>
        <v>0</v>
      </c>
      <c r="AP202" s="19">
        <f t="shared" si="102"/>
        <v>0</v>
      </c>
      <c r="AQ202" s="19">
        <f t="shared" si="103"/>
        <v>0</v>
      </c>
      <c r="AR202" s="15">
        <f t="shared" si="104"/>
        <v>0</v>
      </c>
      <c r="AS202" s="10">
        <f t="shared" si="105"/>
        <v>0</v>
      </c>
      <c r="AT202" s="10">
        <f t="shared" si="106"/>
        <v>0</v>
      </c>
      <c r="AU202" s="10">
        <f t="shared" si="107"/>
        <v>0</v>
      </c>
      <c r="AV202" s="10">
        <f t="shared" si="108"/>
        <v>0</v>
      </c>
      <c r="AW202" s="10">
        <f t="shared" si="109"/>
        <v>0</v>
      </c>
      <c r="AX202" s="10">
        <f t="shared" si="110"/>
        <v>0</v>
      </c>
      <c r="AY202" s="10">
        <f t="shared" si="111"/>
        <v>0</v>
      </c>
      <c r="AZ202" s="10">
        <f t="shared" si="112"/>
        <v>0</v>
      </c>
      <c r="BA202" s="10">
        <f t="shared" si="113"/>
        <v>0</v>
      </c>
      <c r="BB202" s="15">
        <f t="shared" si="114"/>
        <v>0</v>
      </c>
      <c r="BC202" s="15">
        <f t="shared" si="115"/>
        <v>0</v>
      </c>
      <c r="BD202" s="15">
        <f t="shared" si="116"/>
        <v>0</v>
      </c>
      <c r="BE202" s="15">
        <f t="shared" si="117"/>
        <v>0</v>
      </c>
      <c r="BF202" s="15">
        <f t="shared" si="118"/>
        <v>0</v>
      </c>
      <c r="BG202" s="15">
        <f t="shared" si="119"/>
        <v>0</v>
      </c>
      <c r="BH202" s="15">
        <f t="shared" si="120"/>
        <v>0</v>
      </c>
      <c r="BI202" s="15">
        <f t="shared" si="121"/>
        <v>0</v>
      </c>
      <c r="BJ202" s="15">
        <f t="shared" si="122"/>
        <v>0</v>
      </c>
      <c r="BK202" s="15">
        <f t="shared" si="123"/>
        <v>0</v>
      </c>
      <c r="BL202" s="15">
        <f t="shared" si="124"/>
        <v>0</v>
      </c>
      <c r="BM202" s="15">
        <f t="shared" si="125"/>
        <v>0</v>
      </c>
      <c r="BN202" s="15">
        <f t="shared" si="126"/>
        <v>0</v>
      </c>
      <c r="BO202" s="15">
        <f t="shared" ref="BO202:BO212" si="131">BO$135*$A138</f>
        <v>0</v>
      </c>
      <c r="BP202" s="15">
        <f>BP$135*$A137</f>
        <v>0</v>
      </c>
      <c r="CA202" s="10">
        <f t="shared" si="127"/>
        <v>0</v>
      </c>
    </row>
    <row r="203" spans="1:79">
      <c r="A203" s="76">
        <f t="shared" si="128"/>
        <v>0</v>
      </c>
      <c r="B203" s="10">
        <f t="shared" si="129"/>
        <v>67</v>
      </c>
      <c r="C203" s="77">
        <f t="shared" si="130"/>
        <v>0</v>
      </c>
      <c r="D203" s="15">
        <f t="shared" ref="D203:D212" si="132">D$135*$A202</f>
        <v>0</v>
      </c>
      <c r="E203" s="19">
        <f t="shared" si="65"/>
        <v>0</v>
      </c>
      <c r="F203" s="19">
        <f t="shared" si="66"/>
        <v>0</v>
      </c>
      <c r="G203" s="19">
        <f t="shared" si="67"/>
        <v>0</v>
      </c>
      <c r="H203" s="19">
        <f t="shared" si="68"/>
        <v>0</v>
      </c>
      <c r="I203" s="15">
        <f t="shared" si="69"/>
        <v>0</v>
      </c>
      <c r="J203" s="19">
        <f t="shared" si="70"/>
        <v>0</v>
      </c>
      <c r="K203" s="19">
        <f t="shared" si="71"/>
        <v>0</v>
      </c>
      <c r="L203" s="19">
        <f t="shared" si="72"/>
        <v>0</v>
      </c>
      <c r="M203" s="19">
        <f t="shared" si="73"/>
        <v>0</v>
      </c>
      <c r="N203" s="19">
        <f t="shared" si="74"/>
        <v>0</v>
      </c>
      <c r="O203" s="19">
        <f t="shared" si="75"/>
        <v>0</v>
      </c>
      <c r="P203" s="19">
        <f t="shared" si="76"/>
        <v>0</v>
      </c>
      <c r="Q203" s="19">
        <f t="shared" si="77"/>
        <v>0</v>
      </c>
      <c r="R203" s="19">
        <f t="shared" si="78"/>
        <v>0</v>
      </c>
      <c r="S203" s="19">
        <f t="shared" si="79"/>
        <v>0</v>
      </c>
      <c r="T203" s="19">
        <f t="shared" si="80"/>
        <v>0</v>
      </c>
      <c r="U203" s="19">
        <f t="shared" si="81"/>
        <v>0</v>
      </c>
      <c r="V203" s="19">
        <f t="shared" si="82"/>
        <v>0</v>
      </c>
      <c r="W203" s="19">
        <f t="shared" si="83"/>
        <v>0</v>
      </c>
      <c r="X203" s="19">
        <f t="shared" si="84"/>
        <v>0</v>
      </c>
      <c r="Y203" s="19">
        <f t="shared" si="85"/>
        <v>0</v>
      </c>
      <c r="Z203" s="19">
        <f t="shared" si="86"/>
        <v>0</v>
      </c>
      <c r="AA203" s="19">
        <f t="shared" si="87"/>
        <v>0</v>
      </c>
      <c r="AB203" s="19">
        <f t="shared" si="88"/>
        <v>0</v>
      </c>
      <c r="AC203" s="19">
        <f t="shared" si="89"/>
        <v>0</v>
      </c>
      <c r="AD203" s="19">
        <f t="shared" si="90"/>
        <v>0</v>
      </c>
      <c r="AE203" s="19">
        <f t="shared" si="91"/>
        <v>0</v>
      </c>
      <c r="AF203" s="19">
        <f t="shared" si="92"/>
        <v>0</v>
      </c>
      <c r="AG203" s="19">
        <f t="shared" si="93"/>
        <v>0</v>
      </c>
      <c r="AH203" s="19">
        <f t="shared" si="94"/>
        <v>0</v>
      </c>
      <c r="AI203" s="19">
        <f t="shared" si="95"/>
        <v>0</v>
      </c>
      <c r="AJ203" s="19">
        <f t="shared" si="96"/>
        <v>0</v>
      </c>
      <c r="AK203" s="19">
        <f t="shared" si="97"/>
        <v>0</v>
      </c>
      <c r="AL203" s="19">
        <f t="shared" si="98"/>
        <v>0</v>
      </c>
      <c r="AM203" s="19">
        <f t="shared" si="99"/>
        <v>0</v>
      </c>
      <c r="AN203" s="19">
        <f t="shared" si="100"/>
        <v>0</v>
      </c>
      <c r="AO203" s="19">
        <f t="shared" si="101"/>
        <v>0</v>
      </c>
      <c r="AP203" s="19">
        <f t="shared" si="102"/>
        <v>0</v>
      </c>
      <c r="AQ203" s="19">
        <f t="shared" si="103"/>
        <v>0</v>
      </c>
      <c r="AR203" s="15">
        <f t="shared" si="104"/>
        <v>0</v>
      </c>
      <c r="AS203" s="10">
        <f t="shared" si="105"/>
        <v>0</v>
      </c>
      <c r="AT203" s="10">
        <f t="shared" si="106"/>
        <v>0</v>
      </c>
      <c r="AU203" s="10">
        <f t="shared" si="107"/>
        <v>0</v>
      </c>
      <c r="AV203" s="10">
        <f t="shared" si="108"/>
        <v>0</v>
      </c>
      <c r="AW203" s="10">
        <f t="shared" si="109"/>
        <v>0</v>
      </c>
      <c r="AX203" s="10">
        <f t="shared" si="110"/>
        <v>0</v>
      </c>
      <c r="AY203" s="10">
        <f t="shared" si="111"/>
        <v>0</v>
      </c>
      <c r="AZ203" s="10">
        <f t="shared" si="112"/>
        <v>0</v>
      </c>
      <c r="BA203" s="10">
        <f t="shared" si="113"/>
        <v>0</v>
      </c>
      <c r="BB203" s="15">
        <f t="shared" si="114"/>
        <v>0</v>
      </c>
      <c r="BC203" s="15">
        <f t="shared" si="115"/>
        <v>0</v>
      </c>
      <c r="BD203" s="15">
        <f t="shared" si="116"/>
        <v>0</v>
      </c>
      <c r="BE203" s="15">
        <f t="shared" si="117"/>
        <v>0</v>
      </c>
      <c r="BF203" s="15">
        <f t="shared" si="118"/>
        <v>0</v>
      </c>
      <c r="BG203" s="15">
        <f t="shared" si="119"/>
        <v>0</v>
      </c>
      <c r="BH203" s="15">
        <f t="shared" si="120"/>
        <v>0</v>
      </c>
      <c r="BI203" s="15">
        <f t="shared" si="121"/>
        <v>0</v>
      </c>
      <c r="BJ203" s="15">
        <f t="shared" si="122"/>
        <v>0</v>
      </c>
      <c r="BK203" s="15">
        <f t="shared" si="123"/>
        <v>0</v>
      </c>
      <c r="BL203" s="15">
        <f t="shared" si="124"/>
        <v>0</v>
      </c>
      <c r="BM203" s="15">
        <f t="shared" si="125"/>
        <v>0</v>
      </c>
      <c r="BN203" s="15">
        <f t="shared" si="126"/>
        <v>0</v>
      </c>
      <c r="BO203" s="15">
        <f t="shared" si="131"/>
        <v>0</v>
      </c>
      <c r="BP203" s="15">
        <f t="shared" ref="BP203:BP212" si="133">BP$135*$A138</f>
        <v>0</v>
      </c>
      <c r="BQ203" s="15">
        <f>BQ$135*$A137</f>
        <v>0</v>
      </c>
      <c r="CA203" s="10">
        <f t="shared" si="127"/>
        <v>0</v>
      </c>
    </row>
    <row r="204" spans="1:79">
      <c r="A204" s="76">
        <f t="shared" si="128"/>
        <v>0</v>
      </c>
      <c r="B204" s="10">
        <f t="shared" si="129"/>
        <v>68</v>
      </c>
      <c r="C204" s="77">
        <f t="shared" si="130"/>
        <v>0</v>
      </c>
      <c r="D204" s="15">
        <f t="shared" si="132"/>
        <v>0</v>
      </c>
      <c r="E204" s="19">
        <f t="shared" ref="E204:E212" si="134">E$135*$A202</f>
        <v>0</v>
      </c>
      <c r="F204" s="19">
        <f t="shared" si="66"/>
        <v>0</v>
      </c>
      <c r="G204" s="19">
        <f t="shared" si="67"/>
        <v>0</v>
      </c>
      <c r="H204" s="19">
        <f t="shared" si="68"/>
        <v>0</v>
      </c>
      <c r="I204" s="15">
        <f t="shared" si="69"/>
        <v>0</v>
      </c>
      <c r="J204" s="19">
        <f t="shared" si="70"/>
        <v>0</v>
      </c>
      <c r="K204" s="19">
        <f t="shared" si="71"/>
        <v>0</v>
      </c>
      <c r="L204" s="19">
        <f t="shared" si="72"/>
        <v>0</v>
      </c>
      <c r="M204" s="19">
        <f t="shared" si="73"/>
        <v>0</v>
      </c>
      <c r="N204" s="19">
        <f t="shared" si="74"/>
        <v>0</v>
      </c>
      <c r="O204" s="19">
        <f t="shared" si="75"/>
        <v>0</v>
      </c>
      <c r="P204" s="19">
        <f t="shared" si="76"/>
        <v>0</v>
      </c>
      <c r="Q204" s="19">
        <f t="shared" si="77"/>
        <v>0</v>
      </c>
      <c r="R204" s="19">
        <f t="shared" si="78"/>
        <v>0</v>
      </c>
      <c r="S204" s="19">
        <f t="shared" si="79"/>
        <v>0</v>
      </c>
      <c r="T204" s="19">
        <f t="shared" si="80"/>
        <v>0</v>
      </c>
      <c r="U204" s="19">
        <f t="shared" si="81"/>
        <v>0</v>
      </c>
      <c r="V204" s="19">
        <f t="shared" si="82"/>
        <v>0</v>
      </c>
      <c r="W204" s="19">
        <f t="shared" si="83"/>
        <v>0</v>
      </c>
      <c r="X204" s="19">
        <f t="shared" si="84"/>
        <v>0</v>
      </c>
      <c r="Y204" s="19">
        <f t="shared" si="85"/>
        <v>0</v>
      </c>
      <c r="Z204" s="19">
        <f t="shared" si="86"/>
        <v>0</v>
      </c>
      <c r="AA204" s="19">
        <f t="shared" si="87"/>
        <v>0</v>
      </c>
      <c r="AB204" s="19">
        <f t="shared" si="88"/>
        <v>0</v>
      </c>
      <c r="AC204" s="19">
        <f t="shared" si="89"/>
        <v>0</v>
      </c>
      <c r="AD204" s="19">
        <f t="shared" si="90"/>
        <v>0</v>
      </c>
      <c r="AE204" s="19">
        <f t="shared" si="91"/>
        <v>0</v>
      </c>
      <c r="AF204" s="19">
        <f t="shared" si="92"/>
        <v>0</v>
      </c>
      <c r="AG204" s="19">
        <f t="shared" si="93"/>
        <v>0</v>
      </c>
      <c r="AH204" s="19">
        <f t="shared" si="94"/>
        <v>0</v>
      </c>
      <c r="AI204" s="19">
        <f t="shared" si="95"/>
        <v>0</v>
      </c>
      <c r="AJ204" s="19">
        <f t="shared" si="96"/>
        <v>0</v>
      </c>
      <c r="AK204" s="19">
        <f t="shared" si="97"/>
        <v>0</v>
      </c>
      <c r="AL204" s="19">
        <f t="shared" si="98"/>
        <v>0</v>
      </c>
      <c r="AM204" s="19">
        <f t="shared" si="99"/>
        <v>0</v>
      </c>
      <c r="AN204" s="19">
        <f t="shared" si="100"/>
        <v>0</v>
      </c>
      <c r="AO204" s="19">
        <f t="shared" si="101"/>
        <v>0</v>
      </c>
      <c r="AP204" s="19">
        <f t="shared" si="102"/>
        <v>0</v>
      </c>
      <c r="AQ204" s="19">
        <f t="shared" si="103"/>
        <v>0</v>
      </c>
      <c r="AR204" s="15">
        <f t="shared" si="104"/>
        <v>0</v>
      </c>
      <c r="AS204" s="10">
        <f t="shared" si="105"/>
        <v>0</v>
      </c>
      <c r="AT204" s="10">
        <f t="shared" si="106"/>
        <v>0</v>
      </c>
      <c r="AU204" s="10">
        <f t="shared" si="107"/>
        <v>0</v>
      </c>
      <c r="AV204" s="10">
        <f t="shared" si="108"/>
        <v>0</v>
      </c>
      <c r="AW204" s="10">
        <f t="shared" si="109"/>
        <v>0</v>
      </c>
      <c r="AX204" s="10">
        <f t="shared" si="110"/>
        <v>0</v>
      </c>
      <c r="AY204" s="10">
        <f t="shared" si="111"/>
        <v>0</v>
      </c>
      <c r="AZ204" s="10">
        <f t="shared" si="112"/>
        <v>0</v>
      </c>
      <c r="BA204" s="10">
        <f t="shared" si="113"/>
        <v>0</v>
      </c>
      <c r="BB204" s="15">
        <f t="shared" si="114"/>
        <v>0</v>
      </c>
      <c r="BC204" s="15">
        <f t="shared" si="115"/>
        <v>0</v>
      </c>
      <c r="BD204" s="15">
        <f t="shared" si="116"/>
        <v>0</v>
      </c>
      <c r="BE204" s="15">
        <f t="shared" si="117"/>
        <v>0</v>
      </c>
      <c r="BF204" s="15">
        <f t="shared" si="118"/>
        <v>0</v>
      </c>
      <c r="BG204" s="15">
        <f t="shared" si="119"/>
        <v>0</v>
      </c>
      <c r="BH204" s="15">
        <f t="shared" si="120"/>
        <v>0</v>
      </c>
      <c r="BI204" s="15">
        <f t="shared" si="121"/>
        <v>0</v>
      </c>
      <c r="BJ204" s="15">
        <f t="shared" si="122"/>
        <v>0</v>
      </c>
      <c r="BK204" s="15">
        <f t="shared" si="123"/>
        <v>0</v>
      </c>
      <c r="BL204" s="15">
        <f t="shared" si="124"/>
        <v>0</v>
      </c>
      <c r="BM204" s="15">
        <f t="shared" si="125"/>
        <v>0</v>
      </c>
      <c r="BN204" s="15">
        <f t="shared" si="126"/>
        <v>0</v>
      </c>
      <c r="BO204" s="15">
        <f t="shared" si="131"/>
        <v>0</v>
      </c>
      <c r="BP204" s="15">
        <f t="shared" si="133"/>
        <v>0</v>
      </c>
      <c r="BQ204" s="15">
        <f t="shared" ref="BQ204:BQ212" si="135">BQ$135*$A138</f>
        <v>0</v>
      </c>
      <c r="BR204" s="15">
        <f>BR$135*$A137</f>
        <v>0</v>
      </c>
      <c r="CA204" s="10">
        <f t="shared" si="127"/>
        <v>0</v>
      </c>
    </row>
    <row r="205" spans="1:79">
      <c r="A205" s="76">
        <f t="shared" si="128"/>
        <v>0</v>
      </c>
      <c r="B205" s="10">
        <f t="shared" si="129"/>
        <v>69</v>
      </c>
      <c r="C205" s="77">
        <f t="shared" si="130"/>
        <v>0</v>
      </c>
      <c r="D205" s="15">
        <f t="shared" si="132"/>
        <v>0</v>
      </c>
      <c r="E205" s="19">
        <f t="shared" si="134"/>
        <v>0</v>
      </c>
      <c r="F205" s="19">
        <f t="shared" ref="F205:F212" si="136">F$135*$A202</f>
        <v>0</v>
      </c>
      <c r="G205" s="19">
        <f t="shared" si="67"/>
        <v>0</v>
      </c>
      <c r="H205" s="19">
        <f t="shared" si="68"/>
        <v>0</v>
      </c>
      <c r="I205" s="15">
        <f t="shared" si="69"/>
        <v>0</v>
      </c>
      <c r="J205" s="19">
        <f t="shared" si="70"/>
        <v>0</v>
      </c>
      <c r="K205" s="19">
        <f t="shared" si="71"/>
        <v>0</v>
      </c>
      <c r="L205" s="19">
        <f t="shared" si="72"/>
        <v>0</v>
      </c>
      <c r="M205" s="19">
        <f t="shared" si="73"/>
        <v>0</v>
      </c>
      <c r="N205" s="19">
        <f t="shared" si="74"/>
        <v>0</v>
      </c>
      <c r="O205" s="19">
        <f t="shared" si="75"/>
        <v>0</v>
      </c>
      <c r="P205" s="19">
        <f t="shared" si="76"/>
        <v>0</v>
      </c>
      <c r="Q205" s="19">
        <f t="shared" si="77"/>
        <v>0</v>
      </c>
      <c r="R205" s="19">
        <f t="shared" si="78"/>
        <v>0</v>
      </c>
      <c r="S205" s="19">
        <f t="shared" si="79"/>
        <v>0</v>
      </c>
      <c r="T205" s="19">
        <f t="shared" si="80"/>
        <v>0</v>
      </c>
      <c r="U205" s="19">
        <f t="shared" si="81"/>
        <v>0</v>
      </c>
      <c r="V205" s="19">
        <f t="shared" si="82"/>
        <v>0</v>
      </c>
      <c r="W205" s="19">
        <f t="shared" si="83"/>
        <v>0</v>
      </c>
      <c r="X205" s="19">
        <f t="shared" si="84"/>
        <v>0</v>
      </c>
      <c r="Y205" s="19">
        <f t="shared" si="85"/>
        <v>0</v>
      </c>
      <c r="Z205" s="19">
        <f t="shared" si="86"/>
        <v>0</v>
      </c>
      <c r="AA205" s="19">
        <f t="shared" si="87"/>
        <v>0</v>
      </c>
      <c r="AB205" s="19">
        <f t="shared" si="88"/>
        <v>0</v>
      </c>
      <c r="AC205" s="19">
        <f t="shared" si="89"/>
        <v>0</v>
      </c>
      <c r="AD205" s="19">
        <f t="shared" si="90"/>
        <v>0</v>
      </c>
      <c r="AE205" s="19">
        <f t="shared" si="91"/>
        <v>0</v>
      </c>
      <c r="AF205" s="19">
        <f t="shared" si="92"/>
        <v>0</v>
      </c>
      <c r="AG205" s="19">
        <f t="shared" si="93"/>
        <v>0</v>
      </c>
      <c r="AH205" s="19">
        <f t="shared" si="94"/>
        <v>0</v>
      </c>
      <c r="AI205" s="19">
        <f t="shared" si="95"/>
        <v>0</v>
      </c>
      <c r="AJ205" s="19">
        <f t="shared" si="96"/>
        <v>0</v>
      </c>
      <c r="AK205" s="19">
        <f t="shared" si="97"/>
        <v>0</v>
      </c>
      <c r="AL205" s="19">
        <f t="shared" si="98"/>
        <v>0</v>
      </c>
      <c r="AM205" s="19">
        <f t="shared" si="99"/>
        <v>0</v>
      </c>
      <c r="AN205" s="19">
        <f t="shared" si="100"/>
        <v>0</v>
      </c>
      <c r="AO205" s="19">
        <f t="shared" si="101"/>
        <v>0</v>
      </c>
      <c r="AP205" s="19">
        <f t="shared" si="102"/>
        <v>0</v>
      </c>
      <c r="AQ205" s="19">
        <f t="shared" si="103"/>
        <v>0</v>
      </c>
      <c r="AR205" s="15">
        <f t="shared" si="104"/>
        <v>0</v>
      </c>
      <c r="AS205" s="10">
        <f t="shared" si="105"/>
        <v>0</v>
      </c>
      <c r="AT205" s="10">
        <f t="shared" si="106"/>
        <v>0</v>
      </c>
      <c r="AU205" s="10">
        <f t="shared" si="107"/>
        <v>0</v>
      </c>
      <c r="AV205" s="10">
        <f t="shared" si="108"/>
        <v>0</v>
      </c>
      <c r="AW205" s="10">
        <f t="shared" si="109"/>
        <v>0</v>
      </c>
      <c r="AX205" s="10">
        <f t="shared" si="110"/>
        <v>0</v>
      </c>
      <c r="AY205" s="10">
        <f t="shared" si="111"/>
        <v>0</v>
      </c>
      <c r="AZ205" s="10">
        <f t="shared" si="112"/>
        <v>0</v>
      </c>
      <c r="BA205" s="10">
        <f t="shared" si="113"/>
        <v>0</v>
      </c>
      <c r="BB205" s="15">
        <f t="shared" si="114"/>
        <v>0</v>
      </c>
      <c r="BC205" s="15">
        <f t="shared" si="115"/>
        <v>0</v>
      </c>
      <c r="BD205" s="15">
        <f t="shared" si="116"/>
        <v>0</v>
      </c>
      <c r="BE205" s="15">
        <f t="shared" si="117"/>
        <v>0</v>
      </c>
      <c r="BF205" s="15">
        <f t="shared" si="118"/>
        <v>0</v>
      </c>
      <c r="BG205" s="15">
        <f t="shared" si="119"/>
        <v>0</v>
      </c>
      <c r="BH205" s="15">
        <f t="shared" si="120"/>
        <v>0</v>
      </c>
      <c r="BI205" s="15">
        <f t="shared" si="121"/>
        <v>0</v>
      </c>
      <c r="BJ205" s="15">
        <f t="shared" si="122"/>
        <v>0</v>
      </c>
      <c r="BK205" s="15">
        <f t="shared" si="123"/>
        <v>0</v>
      </c>
      <c r="BL205" s="15">
        <f t="shared" si="124"/>
        <v>0</v>
      </c>
      <c r="BM205" s="15">
        <f t="shared" si="125"/>
        <v>0</v>
      </c>
      <c r="BN205" s="15">
        <f t="shared" si="126"/>
        <v>0</v>
      </c>
      <c r="BO205" s="15">
        <f t="shared" si="131"/>
        <v>0</v>
      </c>
      <c r="BP205" s="15">
        <f t="shared" si="133"/>
        <v>0</v>
      </c>
      <c r="BQ205" s="15">
        <f t="shared" si="135"/>
        <v>0</v>
      </c>
      <c r="BR205" s="15">
        <f t="shared" ref="BR205:BR212" si="137">BR$135*$A138</f>
        <v>0</v>
      </c>
      <c r="BS205" s="15">
        <f>BS$135*$A137</f>
        <v>0</v>
      </c>
      <c r="CA205" s="10">
        <f t="shared" si="127"/>
        <v>0</v>
      </c>
    </row>
    <row r="206" spans="1:79">
      <c r="A206" s="76">
        <f t="shared" si="128"/>
        <v>0</v>
      </c>
      <c r="B206" s="10">
        <f t="shared" si="129"/>
        <v>70</v>
      </c>
      <c r="C206" s="77">
        <f t="shared" si="130"/>
        <v>0</v>
      </c>
      <c r="D206" s="15">
        <f t="shared" si="132"/>
        <v>0</v>
      </c>
      <c r="E206" s="19">
        <f t="shared" si="134"/>
        <v>0</v>
      </c>
      <c r="F206" s="19">
        <f t="shared" si="136"/>
        <v>0</v>
      </c>
      <c r="G206" s="19">
        <f t="shared" ref="G206:G212" si="138">G$135*$A202</f>
        <v>0</v>
      </c>
      <c r="H206" s="19">
        <f t="shared" si="68"/>
        <v>0</v>
      </c>
      <c r="I206" s="15">
        <f t="shared" si="69"/>
        <v>0</v>
      </c>
      <c r="J206" s="19">
        <f t="shared" si="70"/>
        <v>0</v>
      </c>
      <c r="K206" s="19">
        <f t="shared" si="71"/>
        <v>0</v>
      </c>
      <c r="L206" s="19">
        <f t="shared" si="72"/>
        <v>0</v>
      </c>
      <c r="M206" s="19">
        <f t="shared" si="73"/>
        <v>0</v>
      </c>
      <c r="N206" s="19">
        <f t="shared" si="74"/>
        <v>0</v>
      </c>
      <c r="O206" s="19">
        <f t="shared" si="75"/>
        <v>0</v>
      </c>
      <c r="P206" s="19">
        <f t="shared" si="76"/>
        <v>0</v>
      </c>
      <c r="Q206" s="19">
        <f t="shared" si="77"/>
        <v>0</v>
      </c>
      <c r="R206" s="19">
        <f t="shared" si="78"/>
        <v>0</v>
      </c>
      <c r="S206" s="19">
        <f t="shared" si="79"/>
        <v>0</v>
      </c>
      <c r="T206" s="19">
        <f t="shared" si="80"/>
        <v>0</v>
      </c>
      <c r="U206" s="19">
        <f t="shared" si="81"/>
        <v>0</v>
      </c>
      <c r="V206" s="19">
        <f t="shared" si="82"/>
        <v>0</v>
      </c>
      <c r="W206" s="19">
        <f t="shared" si="83"/>
        <v>0</v>
      </c>
      <c r="X206" s="19">
        <f t="shared" si="84"/>
        <v>0</v>
      </c>
      <c r="Y206" s="19">
        <f t="shared" si="85"/>
        <v>0</v>
      </c>
      <c r="Z206" s="19">
        <f t="shared" si="86"/>
        <v>0</v>
      </c>
      <c r="AA206" s="19">
        <f t="shared" si="87"/>
        <v>0</v>
      </c>
      <c r="AB206" s="19">
        <f t="shared" si="88"/>
        <v>0</v>
      </c>
      <c r="AC206" s="19">
        <f t="shared" si="89"/>
        <v>0</v>
      </c>
      <c r="AD206" s="19">
        <f t="shared" si="90"/>
        <v>0</v>
      </c>
      <c r="AE206" s="19">
        <f t="shared" si="91"/>
        <v>0</v>
      </c>
      <c r="AF206" s="19">
        <f t="shared" si="92"/>
        <v>0</v>
      </c>
      <c r="AG206" s="19">
        <f t="shared" si="93"/>
        <v>0</v>
      </c>
      <c r="AH206" s="19">
        <f t="shared" si="94"/>
        <v>0</v>
      </c>
      <c r="AI206" s="19">
        <f t="shared" si="95"/>
        <v>0</v>
      </c>
      <c r="AJ206" s="19">
        <f t="shared" si="96"/>
        <v>0</v>
      </c>
      <c r="AK206" s="19">
        <f t="shared" si="97"/>
        <v>0</v>
      </c>
      <c r="AL206" s="19">
        <f t="shared" si="98"/>
        <v>0</v>
      </c>
      <c r="AM206" s="19">
        <f t="shared" si="99"/>
        <v>0</v>
      </c>
      <c r="AN206" s="19">
        <f t="shared" si="100"/>
        <v>0</v>
      </c>
      <c r="AO206" s="19">
        <f t="shared" si="101"/>
        <v>0</v>
      </c>
      <c r="AP206" s="19">
        <f t="shared" si="102"/>
        <v>0</v>
      </c>
      <c r="AQ206" s="19">
        <f t="shared" si="103"/>
        <v>0</v>
      </c>
      <c r="AR206" s="15">
        <f t="shared" si="104"/>
        <v>0</v>
      </c>
      <c r="AS206" s="10">
        <f t="shared" si="105"/>
        <v>0</v>
      </c>
      <c r="AT206" s="10">
        <f t="shared" si="106"/>
        <v>0</v>
      </c>
      <c r="AU206" s="10">
        <f t="shared" si="107"/>
        <v>0</v>
      </c>
      <c r="AV206" s="10">
        <f t="shared" si="108"/>
        <v>0</v>
      </c>
      <c r="AW206" s="10">
        <f t="shared" si="109"/>
        <v>0</v>
      </c>
      <c r="AX206" s="10">
        <f t="shared" si="110"/>
        <v>0</v>
      </c>
      <c r="AY206" s="10">
        <f t="shared" si="111"/>
        <v>0</v>
      </c>
      <c r="AZ206" s="10">
        <f t="shared" si="112"/>
        <v>0</v>
      </c>
      <c r="BA206" s="10">
        <f t="shared" si="113"/>
        <v>0</v>
      </c>
      <c r="BB206" s="15">
        <f t="shared" si="114"/>
        <v>0</v>
      </c>
      <c r="BC206" s="15">
        <f t="shared" si="115"/>
        <v>0</v>
      </c>
      <c r="BD206" s="15">
        <f t="shared" si="116"/>
        <v>0</v>
      </c>
      <c r="BE206" s="15">
        <f t="shared" si="117"/>
        <v>0</v>
      </c>
      <c r="BF206" s="15">
        <f t="shared" si="118"/>
        <v>0</v>
      </c>
      <c r="BG206" s="15">
        <f t="shared" si="119"/>
        <v>0</v>
      </c>
      <c r="BH206" s="15">
        <f t="shared" si="120"/>
        <v>0</v>
      </c>
      <c r="BI206" s="15">
        <f t="shared" si="121"/>
        <v>0</v>
      </c>
      <c r="BJ206" s="15">
        <f t="shared" si="122"/>
        <v>0</v>
      </c>
      <c r="BK206" s="15">
        <f t="shared" si="123"/>
        <v>0</v>
      </c>
      <c r="BL206" s="15">
        <f t="shared" si="124"/>
        <v>0</v>
      </c>
      <c r="BM206" s="15">
        <f t="shared" si="125"/>
        <v>0</v>
      </c>
      <c r="BN206" s="15">
        <f t="shared" si="126"/>
        <v>0</v>
      </c>
      <c r="BO206" s="15">
        <f t="shared" si="131"/>
        <v>0</v>
      </c>
      <c r="BP206" s="15">
        <f t="shared" si="133"/>
        <v>0</v>
      </c>
      <c r="BQ206" s="15">
        <f t="shared" si="135"/>
        <v>0</v>
      </c>
      <c r="BR206" s="15">
        <f t="shared" si="137"/>
        <v>0</v>
      </c>
      <c r="BS206" s="15">
        <f t="shared" ref="BS206:BS212" si="139">BS$135*$A138</f>
        <v>0</v>
      </c>
      <c r="BT206" s="15">
        <f>BT$135*$A137</f>
        <v>0</v>
      </c>
      <c r="CA206" s="10">
        <f t="shared" si="127"/>
        <v>0</v>
      </c>
    </row>
    <row r="207" spans="1:79">
      <c r="A207" s="76">
        <f t="shared" si="128"/>
        <v>0</v>
      </c>
      <c r="B207" s="10">
        <f t="shared" si="129"/>
        <v>71</v>
      </c>
      <c r="C207" s="77">
        <f t="shared" si="130"/>
        <v>0</v>
      </c>
      <c r="D207" s="15">
        <f t="shared" si="132"/>
        <v>0</v>
      </c>
      <c r="E207" s="19">
        <f t="shared" si="134"/>
        <v>0</v>
      </c>
      <c r="F207" s="19">
        <f t="shared" si="136"/>
        <v>0</v>
      </c>
      <c r="G207" s="19">
        <f t="shared" si="138"/>
        <v>0</v>
      </c>
      <c r="H207" s="19">
        <f t="shared" ref="H207:H212" si="140">H$135*$A202</f>
        <v>0</v>
      </c>
      <c r="I207" s="15">
        <f t="shared" si="69"/>
        <v>0</v>
      </c>
      <c r="J207" s="19">
        <f t="shared" si="70"/>
        <v>0</v>
      </c>
      <c r="K207" s="19">
        <f t="shared" si="71"/>
        <v>0</v>
      </c>
      <c r="L207" s="19">
        <f t="shared" si="72"/>
        <v>0</v>
      </c>
      <c r="M207" s="19">
        <f t="shared" si="73"/>
        <v>0</v>
      </c>
      <c r="N207" s="19">
        <f t="shared" si="74"/>
        <v>0</v>
      </c>
      <c r="O207" s="19">
        <f t="shared" si="75"/>
        <v>0</v>
      </c>
      <c r="P207" s="19">
        <f t="shared" si="76"/>
        <v>0</v>
      </c>
      <c r="Q207" s="19">
        <f t="shared" si="77"/>
        <v>0</v>
      </c>
      <c r="R207" s="19">
        <f t="shared" si="78"/>
        <v>0</v>
      </c>
      <c r="S207" s="19">
        <f t="shared" si="79"/>
        <v>0</v>
      </c>
      <c r="T207" s="19">
        <f t="shared" si="80"/>
        <v>0</v>
      </c>
      <c r="U207" s="19">
        <f t="shared" si="81"/>
        <v>0</v>
      </c>
      <c r="V207" s="19">
        <f t="shared" si="82"/>
        <v>0</v>
      </c>
      <c r="W207" s="19">
        <f t="shared" si="83"/>
        <v>0</v>
      </c>
      <c r="X207" s="19">
        <f t="shared" si="84"/>
        <v>0</v>
      </c>
      <c r="Y207" s="19">
        <f t="shared" si="85"/>
        <v>0</v>
      </c>
      <c r="Z207" s="19">
        <f t="shared" si="86"/>
        <v>0</v>
      </c>
      <c r="AA207" s="19">
        <f t="shared" si="87"/>
        <v>0</v>
      </c>
      <c r="AB207" s="19">
        <f t="shared" si="88"/>
        <v>0</v>
      </c>
      <c r="AC207" s="19">
        <f t="shared" si="89"/>
        <v>0</v>
      </c>
      <c r="AD207" s="19">
        <f t="shared" si="90"/>
        <v>0</v>
      </c>
      <c r="AE207" s="19">
        <f t="shared" si="91"/>
        <v>0</v>
      </c>
      <c r="AF207" s="19">
        <f t="shared" si="92"/>
        <v>0</v>
      </c>
      <c r="AG207" s="19">
        <f t="shared" si="93"/>
        <v>0</v>
      </c>
      <c r="AH207" s="19">
        <f t="shared" si="94"/>
        <v>0</v>
      </c>
      <c r="AI207" s="19">
        <f t="shared" si="95"/>
        <v>0</v>
      </c>
      <c r="AJ207" s="19">
        <f t="shared" si="96"/>
        <v>0</v>
      </c>
      <c r="AK207" s="19">
        <f t="shared" si="97"/>
        <v>0</v>
      </c>
      <c r="AL207" s="19">
        <f t="shared" si="98"/>
        <v>0</v>
      </c>
      <c r="AM207" s="19">
        <f t="shared" si="99"/>
        <v>0</v>
      </c>
      <c r="AN207" s="19">
        <f t="shared" si="100"/>
        <v>0</v>
      </c>
      <c r="AO207" s="19">
        <f t="shared" si="101"/>
        <v>0</v>
      </c>
      <c r="AP207" s="19">
        <f t="shared" si="102"/>
        <v>0</v>
      </c>
      <c r="AQ207" s="19">
        <f t="shared" si="103"/>
        <v>0</v>
      </c>
      <c r="AR207" s="15">
        <f t="shared" si="104"/>
        <v>0</v>
      </c>
      <c r="AS207" s="10">
        <f t="shared" si="105"/>
        <v>0</v>
      </c>
      <c r="AT207" s="10">
        <f t="shared" si="106"/>
        <v>0</v>
      </c>
      <c r="AU207" s="10">
        <f t="shared" si="107"/>
        <v>0</v>
      </c>
      <c r="AV207" s="10">
        <f t="shared" si="108"/>
        <v>0</v>
      </c>
      <c r="AW207" s="10">
        <f t="shared" si="109"/>
        <v>0</v>
      </c>
      <c r="AX207" s="10">
        <f t="shared" si="110"/>
        <v>0</v>
      </c>
      <c r="AY207" s="10">
        <f t="shared" si="111"/>
        <v>0</v>
      </c>
      <c r="AZ207" s="10">
        <f t="shared" si="112"/>
        <v>0</v>
      </c>
      <c r="BA207" s="10">
        <f t="shared" si="113"/>
        <v>0</v>
      </c>
      <c r="BB207" s="15">
        <f t="shared" si="114"/>
        <v>0</v>
      </c>
      <c r="BC207" s="15">
        <f t="shared" si="115"/>
        <v>0</v>
      </c>
      <c r="BD207" s="15">
        <f t="shared" si="116"/>
        <v>0</v>
      </c>
      <c r="BE207" s="15">
        <f t="shared" si="117"/>
        <v>0</v>
      </c>
      <c r="BF207" s="15">
        <f t="shared" si="118"/>
        <v>0</v>
      </c>
      <c r="BG207" s="15">
        <f t="shared" si="119"/>
        <v>0</v>
      </c>
      <c r="BH207" s="15">
        <f t="shared" si="120"/>
        <v>0</v>
      </c>
      <c r="BI207" s="15">
        <f t="shared" si="121"/>
        <v>0</v>
      </c>
      <c r="BJ207" s="15">
        <f t="shared" si="122"/>
        <v>0</v>
      </c>
      <c r="BK207" s="15">
        <f t="shared" si="123"/>
        <v>0</v>
      </c>
      <c r="BL207" s="15">
        <f t="shared" si="124"/>
        <v>0</v>
      </c>
      <c r="BM207" s="15">
        <f t="shared" si="125"/>
        <v>0</v>
      </c>
      <c r="BN207" s="15">
        <f t="shared" si="126"/>
        <v>0</v>
      </c>
      <c r="BO207" s="15">
        <f t="shared" si="131"/>
        <v>0</v>
      </c>
      <c r="BP207" s="15">
        <f t="shared" si="133"/>
        <v>0</v>
      </c>
      <c r="BQ207" s="15">
        <f t="shared" si="135"/>
        <v>0</v>
      </c>
      <c r="BR207" s="15">
        <f t="shared" si="137"/>
        <v>0</v>
      </c>
      <c r="BS207" s="15">
        <f t="shared" si="139"/>
        <v>0</v>
      </c>
      <c r="BT207" s="15">
        <f t="shared" ref="BT207:BT212" si="141">BT$135*$A138</f>
        <v>0</v>
      </c>
      <c r="BU207" s="15">
        <f>BU$135*$A137</f>
        <v>0</v>
      </c>
      <c r="CA207" s="10">
        <f t="shared" si="127"/>
        <v>0</v>
      </c>
    </row>
    <row r="208" spans="1:79">
      <c r="A208" s="76">
        <f t="shared" si="128"/>
        <v>0</v>
      </c>
      <c r="B208" s="10">
        <f t="shared" si="129"/>
        <v>72</v>
      </c>
      <c r="C208" s="77">
        <f t="shared" si="130"/>
        <v>0</v>
      </c>
      <c r="D208" s="15">
        <f t="shared" si="132"/>
        <v>0</v>
      </c>
      <c r="E208" s="19">
        <f t="shared" si="134"/>
        <v>0</v>
      </c>
      <c r="F208" s="19">
        <f t="shared" si="136"/>
        <v>0</v>
      </c>
      <c r="G208" s="19">
        <f t="shared" si="138"/>
        <v>0</v>
      </c>
      <c r="H208" s="19">
        <f t="shared" si="140"/>
        <v>0</v>
      </c>
      <c r="I208" s="15">
        <f t="shared" ref="I208:I212" si="142">I$135*$A202</f>
        <v>0</v>
      </c>
      <c r="J208" s="19">
        <f t="shared" si="70"/>
        <v>0</v>
      </c>
      <c r="K208" s="19">
        <f t="shared" si="71"/>
        <v>0</v>
      </c>
      <c r="L208" s="19">
        <f t="shared" si="72"/>
        <v>0</v>
      </c>
      <c r="M208" s="19">
        <f t="shared" si="73"/>
        <v>0</v>
      </c>
      <c r="N208" s="19">
        <f t="shared" si="74"/>
        <v>0</v>
      </c>
      <c r="O208" s="19">
        <f t="shared" si="75"/>
        <v>0</v>
      </c>
      <c r="P208" s="19">
        <f t="shared" si="76"/>
        <v>0</v>
      </c>
      <c r="Q208" s="19">
        <f t="shared" si="77"/>
        <v>0</v>
      </c>
      <c r="R208" s="19">
        <f t="shared" si="78"/>
        <v>0</v>
      </c>
      <c r="S208" s="19">
        <f t="shared" si="79"/>
        <v>0</v>
      </c>
      <c r="T208" s="19">
        <f t="shared" si="80"/>
        <v>0</v>
      </c>
      <c r="U208" s="19">
        <f t="shared" si="81"/>
        <v>0</v>
      </c>
      <c r="V208" s="19">
        <f t="shared" si="82"/>
        <v>0</v>
      </c>
      <c r="W208" s="19">
        <f t="shared" si="83"/>
        <v>0</v>
      </c>
      <c r="X208" s="19">
        <f t="shared" si="84"/>
        <v>0</v>
      </c>
      <c r="Y208" s="19">
        <f t="shared" si="85"/>
        <v>0</v>
      </c>
      <c r="Z208" s="19">
        <f t="shared" si="86"/>
        <v>0</v>
      </c>
      <c r="AA208" s="19">
        <f t="shared" si="87"/>
        <v>0</v>
      </c>
      <c r="AB208" s="19">
        <f t="shared" si="88"/>
        <v>0</v>
      </c>
      <c r="AC208" s="19">
        <f t="shared" si="89"/>
        <v>0</v>
      </c>
      <c r="AD208" s="19">
        <f t="shared" si="90"/>
        <v>0</v>
      </c>
      <c r="AE208" s="19">
        <f t="shared" si="91"/>
        <v>0</v>
      </c>
      <c r="AF208" s="19">
        <f t="shared" si="92"/>
        <v>0</v>
      </c>
      <c r="AG208" s="19">
        <f t="shared" si="93"/>
        <v>0</v>
      </c>
      <c r="AH208" s="19">
        <f t="shared" si="94"/>
        <v>0</v>
      </c>
      <c r="AI208" s="19">
        <f t="shared" si="95"/>
        <v>0</v>
      </c>
      <c r="AJ208" s="19">
        <f t="shared" si="96"/>
        <v>0</v>
      </c>
      <c r="AK208" s="19">
        <f t="shared" si="97"/>
        <v>0</v>
      </c>
      <c r="AL208" s="19">
        <f t="shared" si="98"/>
        <v>0</v>
      </c>
      <c r="AM208" s="19">
        <f t="shared" si="99"/>
        <v>0</v>
      </c>
      <c r="AN208" s="19">
        <f t="shared" si="100"/>
        <v>0</v>
      </c>
      <c r="AO208" s="19">
        <f t="shared" si="101"/>
        <v>0</v>
      </c>
      <c r="AP208" s="19">
        <f t="shared" si="102"/>
        <v>0</v>
      </c>
      <c r="AQ208" s="19">
        <f t="shared" si="103"/>
        <v>0</v>
      </c>
      <c r="AR208" s="15">
        <f t="shared" si="104"/>
        <v>0</v>
      </c>
      <c r="AS208" s="10">
        <f t="shared" si="105"/>
        <v>0</v>
      </c>
      <c r="AT208" s="10">
        <f t="shared" si="106"/>
        <v>0</v>
      </c>
      <c r="AU208" s="10">
        <f t="shared" si="107"/>
        <v>0</v>
      </c>
      <c r="AV208" s="10">
        <f t="shared" si="108"/>
        <v>0</v>
      </c>
      <c r="AW208" s="10">
        <f t="shared" si="109"/>
        <v>0</v>
      </c>
      <c r="AX208" s="10">
        <f t="shared" si="110"/>
        <v>0</v>
      </c>
      <c r="AY208" s="10">
        <f t="shared" si="111"/>
        <v>0</v>
      </c>
      <c r="AZ208" s="10">
        <f t="shared" si="112"/>
        <v>0</v>
      </c>
      <c r="BA208" s="10">
        <f t="shared" si="113"/>
        <v>0</v>
      </c>
      <c r="BB208" s="15">
        <f t="shared" si="114"/>
        <v>0</v>
      </c>
      <c r="BC208" s="15">
        <f t="shared" si="115"/>
        <v>0</v>
      </c>
      <c r="BD208" s="15">
        <f t="shared" si="116"/>
        <v>0</v>
      </c>
      <c r="BE208" s="15">
        <f t="shared" si="117"/>
        <v>0</v>
      </c>
      <c r="BF208" s="15">
        <f t="shared" si="118"/>
        <v>0</v>
      </c>
      <c r="BG208" s="15">
        <f t="shared" si="119"/>
        <v>0</v>
      </c>
      <c r="BH208" s="15">
        <f t="shared" si="120"/>
        <v>0</v>
      </c>
      <c r="BI208" s="15">
        <f t="shared" si="121"/>
        <v>0</v>
      </c>
      <c r="BJ208" s="15">
        <f t="shared" si="122"/>
        <v>0</v>
      </c>
      <c r="BK208" s="15">
        <f t="shared" si="123"/>
        <v>0</v>
      </c>
      <c r="BL208" s="15">
        <f t="shared" si="124"/>
        <v>0</v>
      </c>
      <c r="BM208" s="15">
        <f t="shared" si="125"/>
        <v>0</v>
      </c>
      <c r="BN208" s="15">
        <f t="shared" si="126"/>
        <v>0</v>
      </c>
      <c r="BO208" s="15">
        <f t="shared" si="131"/>
        <v>0</v>
      </c>
      <c r="BP208" s="15">
        <f t="shared" si="133"/>
        <v>0</v>
      </c>
      <c r="BQ208" s="15">
        <f t="shared" si="135"/>
        <v>0</v>
      </c>
      <c r="BR208" s="15">
        <f t="shared" si="137"/>
        <v>0</v>
      </c>
      <c r="BS208" s="15">
        <f t="shared" si="139"/>
        <v>0</v>
      </c>
      <c r="BT208" s="15">
        <f t="shared" si="141"/>
        <v>0</v>
      </c>
      <c r="BU208" s="15">
        <f t="shared" ref="BU208:BU212" si="143">BU$135*$A138</f>
        <v>0</v>
      </c>
      <c r="BV208" s="15">
        <f>BV$135*$A137</f>
        <v>0</v>
      </c>
      <c r="CA208" s="10">
        <f t="shared" si="127"/>
        <v>0</v>
      </c>
    </row>
    <row r="209" spans="1:79">
      <c r="A209" s="76">
        <f t="shared" si="128"/>
        <v>0</v>
      </c>
      <c r="B209" s="10">
        <f t="shared" si="129"/>
        <v>73</v>
      </c>
      <c r="C209" s="77">
        <f t="shared" si="130"/>
        <v>0</v>
      </c>
      <c r="D209" s="15">
        <f t="shared" si="132"/>
        <v>0</v>
      </c>
      <c r="E209" s="19">
        <f t="shared" si="134"/>
        <v>0</v>
      </c>
      <c r="F209" s="19">
        <f t="shared" si="136"/>
        <v>0</v>
      </c>
      <c r="G209" s="19">
        <f t="shared" si="138"/>
        <v>0</v>
      </c>
      <c r="H209" s="19">
        <f t="shared" si="140"/>
        <v>0</v>
      </c>
      <c r="I209" s="15">
        <f t="shared" si="142"/>
        <v>0</v>
      </c>
      <c r="J209" s="19">
        <f t="shared" ref="J209:J212" si="144">J$135*$A202</f>
        <v>0</v>
      </c>
      <c r="K209" s="19">
        <f t="shared" si="71"/>
        <v>0</v>
      </c>
      <c r="L209" s="19">
        <f t="shared" si="72"/>
        <v>0</v>
      </c>
      <c r="M209" s="19">
        <f t="shared" si="73"/>
        <v>0</v>
      </c>
      <c r="N209" s="19">
        <f t="shared" si="74"/>
        <v>0</v>
      </c>
      <c r="O209" s="19">
        <f t="shared" si="75"/>
        <v>0</v>
      </c>
      <c r="P209" s="19">
        <f t="shared" si="76"/>
        <v>0</v>
      </c>
      <c r="Q209" s="19">
        <f t="shared" si="77"/>
        <v>0</v>
      </c>
      <c r="R209" s="19">
        <f t="shared" si="78"/>
        <v>0</v>
      </c>
      <c r="S209" s="19">
        <f t="shared" si="79"/>
        <v>0</v>
      </c>
      <c r="T209" s="19">
        <f t="shared" si="80"/>
        <v>0</v>
      </c>
      <c r="U209" s="19">
        <f t="shared" si="81"/>
        <v>0</v>
      </c>
      <c r="V209" s="19">
        <f t="shared" si="82"/>
        <v>0</v>
      </c>
      <c r="W209" s="19">
        <f t="shared" si="83"/>
        <v>0</v>
      </c>
      <c r="X209" s="19">
        <f t="shared" si="84"/>
        <v>0</v>
      </c>
      <c r="Y209" s="19">
        <f t="shared" si="85"/>
        <v>0</v>
      </c>
      <c r="Z209" s="19">
        <f t="shared" si="86"/>
        <v>0</v>
      </c>
      <c r="AA209" s="19">
        <f t="shared" si="87"/>
        <v>0</v>
      </c>
      <c r="AB209" s="19">
        <f t="shared" si="88"/>
        <v>0</v>
      </c>
      <c r="AC209" s="19">
        <f t="shared" si="89"/>
        <v>0</v>
      </c>
      <c r="AD209" s="19">
        <f t="shared" si="90"/>
        <v>0</v>
      </c>
      <c r="AE209" s="19">
        <f t="shared" si="91"/>
        <v>0</v>
      </c>
      <c r="AF209" s="19">
        <f t="shared" si="92"/>
        <v>0</v>
      </c>
      <c r="AG209" s="19">
        <f t="shared" si="93"/>
        <v>0</v>
      </c>
      <c r="AH209" s="19">
        <f t="shared" si="94"/>
        <v>0</v>
      </c>
      <c r="AI209" s="19">
        <f t="shared" si="95"/>
        <v>0</v>
      </c>
      <c r="AJ209" s="19">
        <f t="shared" si="96"/>
        <v>0</v>
      </c>
      <c r="AK209" s="19">
        <f t="shared" si="97"/>
        <v>0</v>
      </c>
      <c r="AL209" s="19">
        <f t="shared" si="98"/>
        <v>0</v>
      </c>
      <c r="AM209" s="19">
        <f t="shared" si="99"/>
        <v>0</v>
      </c>
      <c r="AN209" s="19">
        <f t="shared" si="100"/>
        <v>0</v>
      </c>
      <c r="AO209" s="19">
        <f t="shared" si="101"/>
        <v>0</v>
      </c>
      <c r="AP209" s="19">
        <f t="shared" si="102"/>
        <v>0</v>
      </c>
      <c r="AQ209" s="19">
        <f t="shared" si="103"/>
        <v>0</v>
      </c>
      <c r="AR209" s="15">
        <f t="shared" si="104"/>
        <v>0</v>
      </c>
      <c r="AS209" s="10">
        <f t="shared" si="105"/>
        <v>0</v>
      </c>
      <c r="AT209" s="10">
        <f t="shared" si="106"/>
        <v>0</v>
      </c>
      <c r="AU209" s="10">
        <f t="shared" si="107"/>
        <v>0</v>
      </c>
      <c r="AV209" s="10">
        <f t="shared" si="108"/>
        <v>0</v>
      </c>
      <c r="AW209" s="10">
        <f t="shared" si="109"/>
        <v>0</v>
      </c>
      <c r="AX209" s="10">
        <f t="shared" si="110"/>
        <v>0</v>
      </c>
      <c r="AY209" s="10">
        <f t="shared" si="111"/>
        <v>0</v>
      </c>
      <c r="AZ209" s="10">
        <f t="shared" si="112"/>
        <v>0</v>
      </c>
      <c r="BA209" s="10">
        <f t="shared" si="113"/>
        <v>0</v>
      </c>
      <c r="BB209" s="15">
        <f t="shared" si="114"/>
        <v>0</v>
      </c>
      <c r="BC209" s="15">
        <f t="shared" si="115"/>
        <v>0</v>
      </c>
      <c r="BD209" s="15">
        <f t="shared" si="116"/>
        <v>0</v>
      </c>
      <c r="BE209" s="15">
        <f t="shared" si="117"/>
        <v>0</v>
      </c>
      <c r="BF209" s="15">
        <f t="shared" si="118"/>
        <v>0</v>
      </c>
      <c r="BG209" s="15">
        <f t="shared" si="119"/>
        <v>0</v>
      </c>
      <c r="BH209" s="15">
        <f t="shared" si="120"/>
        <v>0</v>
      </c>
      <c r="BI209" s="15">
        <f t="shared" si="121"/>
        <v>0</v>
      </c>
      <c r="BJ209" s="15">
        <f t="shared" si="122"/>
        <v>0</v>
      </c>
      <c r="BK209" s="15">
        <f t="shared" si="123"/>
        <v>0</v>
      </c>
      <c r="BL209" s="15">
        <f t="shared" si="124"/>
        <v>0</v>
      </c>
      <c r="BM209" s="15">
        <f t="shared" si="125"/>
        <v>0</v>
      </c>
      <c r="BN209" s="15">
        <f t="shared" si="126"/>
        <v>0</v>
      </c>
      <c r="BO209" s="15">
        <f t="shared" si="131"/>
        <v>0</v>
      </c>
      <c r="BP209" s="15">
        <f t="shared" si="133"/>
        <v>0</v>
      </c>
      <c r="BQ209" s="15">
        <f t="shared" si="135"/>
        <v>0</v>
      </c>
      <c r="BR209" s="15">
        <f t="shared" si="137"/>
        <v>0</v>
      </c>
      <c r="BS209" s="15">
        <f t="shared" si="139"/>
        <v>0</v>
      </c>
      <c r="BT209" s="15">
        <f t="shared" si="141"/>
        <v>0</v>
      </c>
      <c r="BU209" s="15">
        <f t="shared" si="143"/>
        <v>0</v>
      </c>
      <c r="BV209" s="15">
        <f t="shared" ref="BV209:BV212" si="145">BV$135*$A138</f>
        <v>0</v>
      </c>
      <c r="BW209" s="15">
        <f>BW$135*$A137</f>
        <v>0</v>
      </c>
      <c r="CA209" s="10">
        <f t="shared" si="127"/>
        <v>0</v>
      </c>
    </row>
    <row r="210" spans="1:79">
      <c r="A210" s="76">
        <f t="shared" si="128"/>
        <v>0</v>
      </c>
      <c r="B210" s="10">
        <f t="shared" si="129"/>
        <v>74</v>
      </c>
      <c r="C210" s="77">
        <f t="shared" si="130"/>
        <v>0</v>
      </c>
      <c r="D210" s="15">
        <f t="shared" si="132"/>
        <v>0</v>
      </c>
      <c r="E210" s="19">
        <f t="shared" si="134"/>
        <v>0</v>
      </c>
      <c r="F210" s="19">
        <f t="shared" si="136"/>
        <v>0</v>
      </c>
      <c r="G210" s="19">
        <f t="shared" si="138"/>
        <v>0</v>
      </c>
      <c r="H210" s="19">
        <f t="shared" si="140"/>
        <v>0</v>
      </c>
      <c r="I210" s="15">
        <f t="shared" si="142"/>
        <v>0</v>
      </c>
      <c r="J210" s="19">
        <f t="shared" si="144"/>
        <v>0</v>
      </c>
      <c r="K210" s="19">
        <f t="shared" ref="K210:K212" si="146">K$135*$A202</f>
        <v>0</v>
      </c>
      <c r="L210" s="19">
        <f t="shared" si="72"/>
        <v>0</v>
      </c>
      <c r="M210" s="19">
        <f t="shared" si="73"/>
        <v>0</v>
      </c>
      <c r="N210" s="19">
        <f t="shared" si="74"/>
        <v>0</v>
      </c>
      <c r="O210" s="19">
        <f t="shared" si="75"/>
        <v>0</v>
      </c>
      <c r="P210" s="19">
        <f t="shared" si="76"/>
        <v>0</v>
      </c>
      <c r="Q210" s="19">
        <f t="shared" si="77"/>
        <v>0</v>
      </c>
      <c r="R210" s="19">
        <f t="shared" si="78"/>
        <v>0</v>
      </c>
      <c r="S210" s="19">
        <f t="shared" si="79"/>
        <v>0</v>
      </c>
      <c r="T210" s="19">
        <f t="shared" si="80"/>
        <v>0</v>
      </c>
      <c r="U210" s="19">
        <f t="shared" si="81"/>
        <v>0</v>
      </c>
      <c r="V210" s="19">
        <f t="shared" si="82"/>
        <v>0</v>
      </c>
      <c r="W210" s="19">
        <f t="shared" si="83"/>
        <v>0</v>
      </c>
      <c r="X210" s="19">
        <f t="shared" si="84"/>
        <v>0</v>
      </c>
      <c r="Y210" s="19">
        <f t="shared" si="85"/>
        <v>0</v>
      </c>
      <c r="Z210" s="19">
        <f t="shared" si="86"/>
        <v>0</v>
      </c>
      <c r="AA210" s="19">
        <f t="shared" si="87"/>
        <v>0</v>
      </c>
      <c r="AB210" s="19">
        <f t="shared" si="88"/>
        <v>0</v>
      </c>
      <c r="AC210" s="19">
        <f t="shared" si="89"/>
        <v>0</v>
      </c>
      <c r="AD210" s="19">
        <f t="shared" si="90"/>
        <v>0</v>
      </c>
      <c r="AE210" s="19">
        <f t="shared" si="91"/>
        <v>0</v>
      </c>
      <c r="AF210" s="19">
        <f t="shared" si="92"/>
        <v>0</v>
      </c>
      <c r="AG210" s="19">
        <f t="shared" si="93"/>
        <v>0</v>
      </c>
      <c r="AH210" s="19">
        <f t="shared" si="94"/>
        <v>0</v>
      </c>
      <c r="AI210" s="19">
        <f t="shared" si="95"/>
        <v>0</v>
      </c>
      <c r="AJ210" s="19">
        <f t="shared" si="96"/>
        <v>0</v>
      </c>
      <c r="AK210" s="19">
        <f t="shared" si="97"/>
        <v>0</v>
      </c>
      <c r="AL210" s="19">
        <f t="shared" si="98"/>
        <v>0</v>
      </c>
      <c r="AM210" s="19">
        <f t="shared" si="99"/>
        <v>0</v>
      </c>
      <c r="AN210" s="19">
        <f t="shared" si="100"/>
        <v>0</v>
      </c>
      <c r="AO210" s="19">
        <f t="shared" si="101"/>
        <v>0</v>
      </c>
      <c r="AP210" s="19">
        <f t="shared" si="102"/>
        <v>0</v>
      </c>
      <c r="AQ210" s="19">
        <f t="shared" si="103"/>
        <v>0</v>
      </c>
      <c r="AR210" s="15">
        <f t="shared" si="104"/>
        <v>0</v>
      </c>
      <c r="AS210" s="10">
        <f t="shared" si="105"/>
        <v>0</v>
      </c>
      <c r="AT210" s="10">
        <f t="shared" si="106"/>
        <v>0</v>
      </c>
      <c r="AU210" s="10">
        <f t="shared" si="107"/>
        <v>0</v>
      </c>
      <c r="AV210" s="10">
        <f t="shared" si="108"/>
        <v>0</v>
      </c>
      <c r="AW210" s="10">
        <f t="shared" si="109"/>
        <v>0</v>
      </c>
      <c r="AX210" s="10">
        <f t="shared" si="110"/>
        <v>0</v>
      </c>
      <c r="AY210" s="10">
        <f t="shared" si="111"/>
        <v>0</v>
      </c>
      <c r="AZ210" s="10">
        <f t="shared" si="112"/>
        <v>0</v>
      </c>
      <c r="BA210" s="10">
        <f t="shared" si="113"/>
        <v>0</v>
      </c>
      <c r="BB210" s="15">
        <f t="shared" si="114"/>
        <v>0</v>
      </c>
      <c r="BC210" s="15">
        <f t="shared" si="115"/>
        <v>0</v>
      </c>
      <c r="BD210" s="15">
        <f t="shared" si="116"/>
        <v>0</v>
      </c>
      <c r="BE210" s="15">
        <f t="shared" si="117"/>
        <v>0</v>
      </c>
      <c r="BF210" s="15">
        <f t="shared" si="118"/>
        <v>0</v>
      </c>
      <c r="BG210" s="15">
        <f t="shared" si="119"/>
        <v>0</v>
      </c>
      <c r="BH210" s="15">
        <f t="shared" si="120"/>
        <v>0</v>
      </c>
      <c r="BI210" s="15">
        <f t="shared" si="121"/>
        <v>0</v>
      </c>
      <c r="BJ210" s="15">
        <f t="shared" si="122"/>
        <v>0</v>
      </c>
      <c r="BK210" s="15">
        <f t="shared" si="123"/>
        <v>0</v>
      </c>
      <c r="BL210" s="15">
        <f t="shared" si="124"/>
        <v>0</v>
      </c>
      <c r="BM210" s="15">
        <f t="shared" si="125"/>
        <v>0</v>
      </c>
      <c r="BN210" s="15">
        <f t="shared" si="126"/>
        <v>0</v>
      </c>
      <c r="BO210" s="15">
        <f t="shared" si="131"/>
        <v>0</v>
      </c>
      <c r="BP210" s="15">
        <f t="shared" si="133"/>
        <v>0</v>
      </c>
      <c r="BQ210" s="15">
        <f t="shared" si="135"/>
        <v>0</v>
      </c>
      <c r="BR210" s="15">
        <f t="shared" si="137"/>
        <v>0</v>
      </c>
      <c r="BS210" s="15">
        <f t="shared" si="139"/>
        <v>0</v>
      </c>
      <c r="BT210" s="15">
        <f t="shared" si="141"/>
        <v>0</v>
      </c>
      <c r="BU210" s="15">
        <f t="shared" si="143"/>
        <v>0</v>
      </c>
      <c r="BV210" s="15">
        <f t="shared" si="145"/>
        <v>0</v>
      </c>
      <c r="BW210" s="15">
        <f t="shared" ref="BW210:BW212" si="147">BW$135*$A138</f>
        <v>0</v>
      </c>
      <c r="BX210" s="15">
        <f>BX$135*$A137</f>
        <v>0</v>
      </c>
      <c r="CA210" s="10">
        <f t="shared" si="127"/>
        <v>0</v>
      </c>
    </row>
    <row r="211" spans="1:79">
      <c r="A211" s="76">
        <f t="shared" si="128"/>
        <v>0</v>
      </c>
      <c r="B211" s="10">
        <f t="shared" si="129"/>
        <v>75</v>
      </c>
      <c r="C211" s="77">
        <f t="shared" si="130"/>
        <v>0</v>
      </c>
      <c r="D211" s="15">
        <f t="shared" si="132"/>
        <v>0</v>
      </c>
      <c r="E211" s="19">
        <f t="shared" si="134"/>
        <v>0</v>
      </c>
      <c r="F211" s="19">
        <f t="shared" si="136"/>
        <v>0</v>
      </c>
      <c r="G211" s="19">
        <f t="shared" si="138"/>
        <v>0</v>
      </c>
      <c r="H211" s="19">
        <f t="shared" si="140"/>
        <v>0</v>
      </c>
      <c r="I211" s="15">
        <f t="shared" si="142"/>
        <v>0</v>
      </c>
      <c r="J211" s="19">
        <f t="shared" si="144"/>
        <v>0</v>
      </c>
      <c r="K211" s="19">
        <f t="shared" si="146"/>
        <v>0</v>
      </c>
      <c r="L211" s="19">
        <f t="shared" ref="L211:L212" si="148">L$135*$A202</f>
        <v>0</v>
      </c>
      <c r="M211" s="19">
        <f t="shared" si="73"/>
        <v>0</v>
      </c>
      <c r="N211" s="19">
        <f t="shared" si="74"/>
        <v>0</v>
      </c>
      <c r="O211" s="19">
        <f t="shared" si="75"/>
        <v>0</v>
      </c>
      <c r="P211" s="19">
        <f t="shared" si="76"/>
        <v>0</v>
      </c>
      <c r="Q211" s="19">
        <f t="shared" si="77"/>
        <v>0</v>
      </c>
      <c r="R211" s="19">
        <f t="shared" si="78"/>
        <v>0</v>
      </c>
      <c r="S211" s="19">
        <f t="shared" si="79"/>
        <v>0</v>
      </c>
      <c r="T211" s="19">
        <f t="shared" si="80"/>
        <v>0</v>
      </c>
      <c r="U211" s="19">
        <f t="shared" si="81"/>
        <v>0</v>
      </c>
      <c r="V211" s="19">
        <f t="shared" si="82"/>
        <v>0</v>
      </c>
      <c r="W211" s="19">
        <f t="shared" si="83"/>
        <v>0</v>
      </c>
      <c r="X211" s="19">
        <f t="shared" si="84"/>
        <v>0</v>
      </c>
      <c r="Y211" s="19">
        <f t="shared" si="85"/>
        <v>0</v>
      </c>
      <c r="Z211" s="19">
        <f t="shared" si="86"/>
        <v>0</v>
      </c>
      <c r="AA211" s="19">
        <f t="shared" si="87"/>
        <v>0</v>
      </c>
      <c r="AB211" s="19">
        <f t="shared" si="88"/>
        <v>0</v>
      </c>
      <c r="AC211" s="19">
        <f t="shared" si="89"/>
        <v>0</v>
      </c>
      <c r="AD211" s="19">
        <f t="shared" si="90"/>
        <v>0</v>
      </c>
      <c r="AE211" s="19">
        <f t="shared" si="91"/>
        <v>0</v>
      </c>
      <c r="AF211" s="19">
        <f t="shared" si="92"/>
        <v>0</v>
      </c>
      <c r="AG211" s="19">
        <f t="shared" si="93"/>
        <v>0</v>
      </c>
      <c r="AH211" s="19">
        <f t="shared" si="94"/>
        <v>0</v>
      </c>
      <c r="AI211" s="19">
        <f t="shared" si="95"/>
        <v>0</v>
      </c>
      <c r="AJ211" s="19">
        <f t="shared" si="96"/>
        <v>0</v>
      </c>
      <c r="AK211" s="19">
        <f t="shared" si="97"/>
        <v>0</v>
      </c>
      <c r="AL211" s="19">
        <f t="shared" si="98"/>
        <v>0</v>
      </c>
      <c r="AM211" s="19">
        <f t="shared" si="99"/>
        <v>0</v>
      </c>
      <c r="AN211" s="19">
        <f t="shared" si="100"/>
        <v>0</v>
      </c>
      <c r="AO211" s="19">
        <f t="shared" si="101"/>
        <v>0</v>
      </c>
      <c r="AP211" s="19">
        <f t="shared" si="102"/>
        <v>0</v>
      </c>
      <c r="AQ211" s="19">
        <f t="shared" si="103"/>
        <v>0</v>
      </c>
      <c r="AR211" s="15">
        <f t="shared" si="104"/>
        <v>0</v>
      </c>
      <c r="AS211" s="10">
        <f t="shared" si="105"/>
        <v>0</v>
      </c>
      <c r="AT211" s="10">
        <f t="shared" si="106"/>
        <v>0</v>
      </c>
      <c r="AU211" s="10">
        <f t="shared" si="107"/>
        <v>0</v>
      </c>
      <c r="AV211" s="10">
        <f t="shared" si="108"/>
        <v>0</v>
      </c>
      <c r="AW211" s="10">
        <f t="shared" si="109"/>
        <v>0</v>
      </c>
      <c r="AX211" s="10">
        <f t="shared" si="110"/>
        <v>0</v>
      </c>
      <c r="AY211" s="10">
        <f t="shared" si="111"/>
        <v>0</v>
      </c>
      <c r="AZ211" s="10">
        <f t="shared" si="112"/>
        <v>0</v>
      </c>
      <c r="BA211" s="10">
        <f t="shared" si="113"/>
        <v>0</v>
      </c>
      <c r="BB211" s="15">
        <f t="shared" si="114"/>
        <v>0</v>
      </c>
      <c r="BC211" s="15">
        <f t="shared" si="115"/>
        <v>0</v>
      </c>
      <c r="BD211" s="15">
        <f t="shared" si="116"/>
        <v>0</v>
      </c>
      <c r="BE211" s="15">
        <f t="shared" si="117"/>
        <v>0</v>
      </c>
      <c r="BF211" s="15">
        <f t="shared" si="118"/>
        <v>0</v>
      </c>
      <c r="BG211" s="15">
        <f t="shared" si="119"/>
        <v>0</v>
      </c>
      <c r="BH211" s="15">
        <f t="shared" si="120"/>
        <v>0</v>
      </c>
      <c r="BI211" s="15">
        <f t="shared" si="121"/>
        <v>0</v>
      </c>
      <c r="BJ211" s="15">
        <f t="shared" si="122"/>
        <v>0</v>
      </c>
      <c r="BK211" s="15">
        <f t="shared" si="123"/>
        <v>0</v>
      </c>
      <c r="BL211" s="15">
        <f t="shared" si="124"/>
        <v>0</v>
      </c>
      <c r="BM211" s="15">
        <f t="shared" si="125"/>
        <v>0</v>
      </c>
      <c r="BN211" s="15">
        <f t="shared" si="126"/>
        <v>0</v>
      </c>
      <c r="BO211" s="15">
        <f t="shared" si="131"/>
        <v>0</v>
      </c>
      <c r="BP211" s="15">
        <f t="shared" si="133"/>
        <v>0</v>
      </c>
      <c r="BQ211" s="15">
        <f t="shared" si="135"/>
        <v>0</v>
      </c>
      <c r="BR211" s="15">
        <f t="shared" si="137"/>
        <v>0</v>
      </c>
      <c r="BS211" s="15">
        <f t="shared" si="139"/>
        <v>0</v>
      </c>
      <c r="BT211" s="15">
        <f t="shared" si="141"/>
        <v>0</v>
      </c>
      <c r="BU211" s="15">
        <f t="shared" si="143"/>
        <v>0</v>
      </c>
      <c r="BV211" s="15">
        <f t="shared" si="145"/>
        <v>0</v>
      </c>
      <c r="BW211" s="15">
        <f t="shared" si="147"/>
        <v>0</v>
      </c>
      <c r="BX211" s="15">
        <f t="shared" ref="BX211:BX212" si="149">BX$135*$A138</f>
        <v>0</v>
      </c>
      <c r="BY211" s="15">
        <f>BY$135*$A137</f>
        <v>0</v>
      </c>
      <c r="CA211" s="10">
        <f t="shared" si="127"/>
        <v>0</v>
      </c>
    </row>
    <row r="212" spans="1:79">
      <c r="A212" s="76">
        <f t="shared" si="128"/>
        <v>0</v>
      </c>
      <c r="B212" s="10">
        <f t="shared" si="129"/>
        <v>76</v>
      </c>
      <c r="C212" s="77">
        <f t="shared" si="130"/>
        <v>0</v>
      </c>
      <c r="D212" s="15">
        <f t="shared" si="132"/>
        <v>0</v>
      </c>
      <c r="E212" s="19">
        <f t="shared" si="134"/>
        <v>0</v>
      </c>
      <c r="F212" s="19">
        <f t="shared" si="136"/>
        <v>0</v>
      </c>
      <c r="G212" s="19">
        <f t="shared" si="138"/>
        <v>0</v>
      </c>
      <c r="H212" s="19">
        <f t="shared" si="140"/>
        <v>0</v>
      </c>
      <c r="I212" s="15">
        <f t="shared" si="142"/>
        <v>0</v>
      </c>
      <c r="J212" s="19">
        <f t="shared" si="144"/>
        <v>0</v>
      </c>
      <c r="K212" s="19">
        <f t="shared" si="146"/>
        <v>0</v>
      </c>
      <c r="L212" s="19">
        <f t="shared" si="148"/>
        <v>0</v>
      </c>
      <c r="M212" s="19">
        <f t="shared" ref="M212" si="150">M$135*$A202</f>
        <v>0</v>
      </c>
      <c r="N212" s="19">
        <f t="shared" si="74"/>
        <v>0</v>
      </c>
      <c r="O212" s="19">
        <f t="shared" si="75"/>
        <v>0</v>
      </c>
      <c r="P212" s="19">
        <f t="shared" si="76"/>
        <v>0</v>
      </c>
      <c r="Q212" s="19">
        <f t="shared" si="77"/>
        <v>0</v>
      </c>
      <c r="R212" s="19">
        <f t="shared" si="78"/>
        <v>0</v>
      </c>
      <c r="S212" s="19">
        <f t="shared" si="79"/>
        <v>0</v>
      </c>
      <c r="T212" s="19">
        <f t="shared" si="80"/>
        <v>0</v>
      </c>
      <c r="U212" s="19">
        <f t="shared" si="81"/>
        <v>0</v>
      </c>
      <c r="V212" s="19">
        <f t="shared" si="82"/>
        <v>0</v>
      </c>
      <c r="W212" s="19">
        <f t="shared" si="83"/>
        <v>0</v>
      </c>
      <c r="X212" s="19">
        <f t="shared" si="84"/>
        <v>0</v>
      </c>
      <c r="Y212" s="19">
        <f t="shared" si="85"/>
        <v>0</v>
      </c>
      <c r="Z212" s="19">
        <f t="shared" si="86"/>
        <v>0</v>
      </c>
      <c r="AA212" s="19">
        <f t="shared" si="87"/>
        <v>0</v>
      </c>
      <c r="AB212" s="19">
        <f t="shared" si="88"/>
        <v>0</v>
      </c>
      <c r="AC212" s="19">
        <f t="shared" si="89"/>
        <v>0</v>
      </c>
      <c r="AD212" s="19">
        <f t="shared" si="90"/>
        <v>0</v>
      </c>
      <c r="AE212" s="19">
        <f t="shared" si="91"/>
        <v>0</v>
      </c>
      <c r="AF212" s="19">
        <f t="shared" si="92"/>
        <v>0</v>
      </c>
      <c r="AG212" s="19">
        <f t="shared" si="93"/>
        <v>0</v>
      </c>
      <c r="AH212" s="19">
        <f t="shared" si="94"/>
        <v>0</v>
      </c>
      <c r="AI212" s="19">
        <f t="shared" si="95"/>
        <v>0</v>
      </c>
      <c r="AJ212" s="19">
        <f t="shared" si="96"/>
        <v>0</v>
      </c>
      <c r="AK212" s="19">
        <f t="shared" si="97"/>
        <v>0</v>
      </c>
      <c r="AL212" s="19">
        <f t="shared" si="98"/>
        <v>0</v>
      </c>
      <c r="AM212" s="19">
        <f t="shared" si="99"/>
        <v>0</v>
      </c>
      <c r="AN212" s="19">
        <f t="shared" si="100"/>
        <v>0</v>
      </c>
      <c r="AO212" s="19">
        <f t="shared" si="101"/>
        <v>0</v>
      </c>
      <c r="AP212" s="19">
        <f t="shared" si="102"/>
        <v>0</v>
      </c>
      <c r="AQ212" s="19">
        <f t="shared" si="103"/>
        <v>0</v>
      </c>
      <c r="AR212" s="15">
        <f t="shared" si="104"/>
        <v>0</v>
      </c>
      <c r="AS212" s="10">
        <f t="shared" si="105"/>
        <v>0</v>
      </c>
      <c r="AT212" s="10">
        <f t="shared" si="106"/>
        <v>0</v>
      </c>
      <c r="AU212" s="10">
        <f t="shared" si="107"/>
        <v>0</v>
      </c>
      <c r="AV212" s="10">
        <f t="shared" si="108"/>
        <v>0</v>
      </c>
      <c r="AW212" s="10">
        <f t="shared" si="109"/>
        <v>0</v>
      </c>
      <c r="AX212" s="10">
        <f t="shared" si="110"/>
        <v>0</v>
      </c>
      <c r="AY212" s="10">
        <f t="shared" si="111"/>
        <v>0</v>
      </c>
      <c r="AZ212" s="10">
        <f t="shared" si="112"/>
        <v>0</v>
      </c>
      <c r="BA212" s="10">
        <f t="shared" si="113"/>
        <v>0</v>
      </c>
      <c r="BB212" s="15">
        <f t="shared" si="114"/>
        <v>0</v>
      </c>
      <c r="BC212" s="15">
        <f t="shared" si="115"/>
        <v>0</v>
      </c>
      <c r="BD212" s="15">
        <f t="shared" si="116"/>
        <v>0</v>
      </c>
      <c r="BE212" s="15">
        <f t="shared" si="117"/>
        <v>0</v>
      </c>
      <c r="BF212" s="15">
        <f t="shared" si="118"/>
        <v>0</v>
      </c>
      <c r="BG212" s="15">
        <f t="shared" si="119"/>
        <v>0</v>
      </c>
      <c r="BH212" s="15">
        <f t="shared" si="120"/>
        <v>0</v>
      </c>
      <c r="BI212" s="15">
        <f t="shared" si="121"/>
        <v>0</v>
      </c>
      <c r="BJ212" s="15">
        <f t="shared" si="122"/>
        <v>0</v>
      </c>
      <c r="BK212" s="15">
        <f t="shared" si="123"/>
        <v>0</v>
      </c>
      <c r="BL212" s="15">
        <f t="shared" si="124"/>
        <v>0</v>
      </c>
      <c r="BM212" s="15">
        <f t="shared" si="125"/>
        <v>0</v>
      </c>
      <c r="BN212" s="15">
        <f t="shared" si="126"/>
        <v>0</v>
      </c>
      <c r="BO212" s="15">
        <f t="shared" si="131"/>
        <v>0</v>
      </c>
      <c r="BP212" s="15">
        <f t="shared" si="133"/>
        <v>0</v>
      </c>
      <c r="BQ212" s="15">
        <f t="shared" si="135"/>
        <v>0</v>
      </c>
      <c r="BR212" s="15">
        <f t="shared" si="137"/>
        <v>0</v>
      </c>
      <c r="BS212" s="15">
        <f t="shared" si="139"/>
        <v>0</v>
      </c>
      <c r="BT212" s="15">
        <f t="shared" si="141"/>
        <v>0</v>
      </c>
      <c r="BU212" s="15">
        <f t="shared" si="143"/>
        <v>0</v>
      </c>
      <c r="BV212" s="15">
        <f t="shared" si="145"/>
        <v>0</v>
      </c>
      <c r="BW212" s="15">
        <f t="shared" si="147"/>
        <v>0</v>
      </c>
      <c r="BX212" s="15">
        <f t="shared" si="149"/>
        <v>0</v>
      </c>
      <c r="BY212" s="15">
        <f>BY$135*$A138</f>
        <v>0</v>
      </c>
      <c r="BZ212" s="15">
        <f>BZ$135*$A137</f>
        <v>0</v>
      </c>
      <c r="CA212" s="10">
        <f t="shared" si="127"/>
        <v>0</v>
      </c>
    </row>
    <row r="213" spans="1:79">
      <c r="A213" s="10"/>
      <c r="B213" s="10"/>
      <c r="C213" s="71" t="s">
        <v>148</v>
      </c>
      <c r="D213" s="71" t="s">
        <v>148</v>
      </c>
      <c r="E213" s="71" t="s">
        <v>148</v>
      </c>
      <c r="F213" s="71" t="s">
        <v>148</v>
      </c>
      <c r="G213" s="71" t="s">
        <v>148</v>
      </c>
      <c r="H213" s="71" t="s">
        <v>148</v>
      </c>
      <c r="I213" s="71" t="s">
        <v>148</v>
      </c>
      <c r="J213" s="71" t="s">
        <v>148</v>
      </c>
      <c r="K213" s="71" t="s">
        <v>148</v>
      </c>
      <c r="L213" s="71" t="s">
        <v>148</v>
      </c>
      <c r="M213" s="71" t="s">
        <v>148</v>
      </c>
      <c r="N213" s="71" t="s">
        <v>148</v>
      </c>
      <c r="O213" s="71" t="s">
        <v>148</v>
      </c>
      <c r="P213" s="71" t="s">
        <v>148</v>
      </c>
      <c r="Q213" s="71" t="s">
        <v>148</v>
      </c>
      <c r="R213" s="71" t="s">
        <v>148</v>
      </c>
      <c r="S213" s="71" t="s">
        <v>148</v>
      </c>
      <c r="T213" s="71" t="s">
        <v>148</v>
      </c>
      <c r="U213" s="71" t="s">
        <v>148</v>
      </c>
      <c r="V213" s="71" t="s">
        <v>148</v>
      </c>
      <c r="W213" s="71" t="s">
        <v>148</v>
      </c>
      <c r="X213" s="71" t="s">
        <v>148</v>
      </c>
      <c r="Y213" s="71" t="s">
        <v>148</v>
      </c>
      <c r="Z213" s="71" t="s">
        <v>148</v>
      </c>
      <c r="AA213" s="71" t="s">
        <v>148</v>
      </c>
      <c r="AB213" s="71" t="s">
        <v>148</v>
      </c>
      <c r="AC213" s="71" t="s">
        <v>148</v>
      </c>
      <c r="AD213" s="71" t="s">
        <v>148</v>
      </c>
      <c r="AE213" s="71" t="s">
        <v>148</v>
      </c>
      <c r="AF213" s="71" t="s">
        <v>148</v>
      </c>
      <c r="AG213" s="71" t="s">
        <v>148</v>
      </c>
      <c r="AH213" s="71" t="s">
        <v>148</v>
      </c>
      <c r="AI213" s="71" t="s">
        <v>148</v>
      </c>
      <c r="AJ213" s="71" t="s">
        <v>148</v>
      </c>
      <c r="AK213" s="71" t="s">
        <v>148</v>
      </c>
      <c r="AL213" s="71" t="s">
        <v>148</v>
      </c>
      <c r="AM213" s="71" t="s">
        <v>148</v>
      </c>
      <c r="AN213" s="71" t="s">
        <v>148</v>
      </c>
      <c r="AO213" s="71" t="s">
        <v>148</v>
      </c>
      <c r="AP213" s="71" t="s">
        <v>148</v>
      </c>
      <c r="AQ213" s="71" t="s">
        <v>148</v>
      </c>
      <c r="AR213" s="71" t="s">
        <v>148</v>
      </c>
      <c r="AS213" s="71" t="s">
        <v>148</v>
      </c>
      <c r="AT213" s="71" t="s">
        <v>148</v>
      </c>
      <c r="AU213" s="71" t="s">
        <v>148</v>
      </c>
      <c r="AV213" s="71" t="s">
        <v>148</v>
      </c>
      <c r="AW213" s="71" t="s">
        <v>148</v>
      </c>
      <c r="AX213" s="71" t="s">
        <v>148</v>
      </c>
      <c r="AY213" s="71" t="s">
        <v>148</v>
      </c>
      <c r="AZ213" s="71" t="s">
        <v>148</v>
      </c>
      <c r="BA213" s="71" t="s">
        <v>148</v>
      </c>
      <c r="BB213" s="71" t="s">
        <v>148</v>
      </c>
      <c r="BC213" s="71" t="s">
        <v>148</v>
      </c>
      <c r="BD213" s="71" t="s">
        <v>148</v>
      </c>
      <c r="BE213" s="71" t="s">
        <v>148</v>
      </c>
      <c r="BF213" s="71" t="s">
        <v>148</v>
      </c>
      <c r="BG213" s="71" t="s">
        <v>148</v>
      </c>
      <c r="BH213" s="71" t="s">
        <v>148</v>
      </c>
      <c r="BI213" s="71" t="s">
        <v>148</v>
      </c>
      <c r="BJ213" s="71" t="s">
        <v>148</v>
      </c>
      <c r="BK213" s="71" t="s">
        <v>148</v>
      </c>
      <c r="BL213" s="71" t="s">
        <v>148</v>
      </c>
      <c r="BM213" s="71" t="s">
        <v>148</v>
      </c>
      <c r="BN213" s="71" t="s">
        <v>148</v>
      </c>
      <c r="BO213" s="71" t="s">
        <v>148</v>
      </c>
      <c r="BP213" s="71" t="s">
        <v>148</v>
      </c>
      <c r="BQ213" s="71" t="s">
        <v>148</v>
      </c>
      <c r="BR213" s="71" t="s">
        <v>148</v>
      </c>
      <c r="BS213" s="71" t="s">
        <v>148</v>
      </c>
      <c r="BT213" s="71" t="s">
        <v>148</v>
      </c>
      <c r="BU213" s="71" t="s">
        <v>148</v>
      </c>
      <c r="BV213" s="71" t="s">
        <v>148</v>
      </c>
      <c r="BW213" s="71" t="s">
        <v>148</v>
      </c>
      <c r="BX213" s="71" t="s">
        <v>148</v>
      </c>
      <c r="BY213" s="71" t="s">
        <v>148</v>
      </c>
      <c r="BZ213" s="71" t="s">
        <v>148</v>
      </c>
      <c r="CA213" s="71" t="s">
        <v>148</v>
      </c>
    </row>
    <row r="214" spans="1:79">
      <c r="A214" s="79">
        <f>SUM(A137:A212)</f>
        <v>0.99999999999999989</v>
      </c>
      <c r="B214" s="10"/>
      <c r="C214" s="10">
        <f>SUM(C$137:C$212)</f>
        <v>0</v>
      </c>
      <c r="D214" s="10">
        <f t="shared" ref="D214:BO214" si="151">SUM(D$137:D$212)</f>
        <v>40530.309234972388</v>
      </c>
      <c r="E214" s="10">
        <f t="shared" si="151"/>
        <v>82062.114481399156</v>
      </c>
      <c r="F214" s="10">
        <f t="shared" si="151"/>
        <v>167570.36392906742</v>
      </c>
      <c r="G214" s="10">
        <f t="shared" si="151"/>
        <v>91641.623573830439</v>
      </c>
      <c r="H214" s="10">
        <f t="shared" si="151"/>
        <v>52249.414009728767</v>
      </c>
      <c r="I214" s="10">
        <f t="shared" si="151"/>
        <v>9515.3984909956362</v>
      </c>
      <c r="J214" s="10">
        <f t="shared" si="151"/>
        <v>9805.3780513661277</v>
      </c>
      <c r="K214" s="10">
        <f t="shared" si="151"/>
        <v>8889.3525359408486</v>
      </c>
      <c r="L214" s="10">
        <f t="shared" si="151"/>
        <v>9150.3746882384585</v>
      </c>
      <c r="M214" s="10">
        <f t="shared" si="151"/>
        <v>9419.4029849847502</v>
      </c>
      <c r="N214" s="10">
        <f t="shared" si="151"/>
        <v>9696.6942151858802</v>
      </c>
      <c r="O214" s="10">
        <f t="shared" si="151"/>
        <v>9982.5131721887265</v>
      </c>
      <c r="P214" s="10">
        <f t="shared" si="151"/>
        <v>10277.124831109864</v>
      </c>
      <c r="Q214" s="10">
        <f t="shared" si="151"/>
        <v>10580.807515415559</v>
      </c>
      <c r="R214" s="10">
        <f t="shared" si="151"/>
        <v>10893.859185874197</v>
      </c>
      <c r="S214" s="10">
        <f t="shared" si="151"/>
        <v>11216.55900783632</v>
      </c>
      <c r="T214" s="10">
        <f t="shared" si="151"/>
        <v>11549.231444665282</v>
      </c>
      <c r="U214" s="10">
        <f t="shared" si="151"/>
        <v>11892.191089947424</v>
      </c>
      <c r="V214" s="10">
        <f t="shared" si="151"/>
        <v>12245.756077635544</v>
      </c>
      <c r="W214" s="10">
        <f t="shared" si="151"/>
        <v>12610.269145928614</v>
      </c>
      <c r="X214" s="10">
        <f t="shared" si="151"/>
        <v>12986.086867350699</v>
      </c>
      <c r="Y214" s="10">
        <f t="shared" si="151"/>
        <v>13373.551785926093</v>
      </c>
      <c r="Z214" s="10">
        <f t="shared" si="151"/>
        <v>0</v>
      </c>
      <c r="AA214" s="10">
        <f t="shared" si="151"/>
        <v>0</v>
      </c>
      <c r="AB214" s="10">
        <f t="shared" si="151"/>
        <v>0</v>
      </c>
      <c r="AC214" s="10">
        <f t="shared" si="151"/>
        <v>0</v>
      </c>
      <c r="AD214" s="10">
        <f t="shared" si="151"/>
        <v>0</v>
      </c>
      <c r="AE214" s="10">
        <f t="shared" si="151"/>
        <v>0</v>
      </c>
      <c r="AF214" s="10">
        <f t="shared" si="151"/>
        <v>0</v>
      </c>
      <c r="AG214" s="10">
        <f t="shared" si="151"/>
        <v>0</v>
      </c>
      <c r="AH214" s="10">
        <f t="shared" si="151"/>
        <v>0</v>
      </c>
      <c r="AI214" s="10">
        <f t="shared" si="151"/>
        <v>0</v>
      </c>
      <c r="AJ214" s="10">
        <f t="shared" si="151"/>
        <v>0</v>
      </c>
      <c r="AK214" s="10">
        <f t="shared" si="151"/>
        <v>0</v>
      </c>
      <c r="AL214" s="10">
        <f t="shared" si="151"/>
        <v>0</v>
      </c>
      <c r="AM214" s="10">
        <f t="shared" si="151"/>
        <v>0</v>
      </c>
      <c r="AN214" s="10">
        <f t="shared" si="151"/>
        <v>0</v>
      </c>
      <c r="AO214" s="10">
        <f t="shared" si="151"/>
        <v>0</v>
      </c>
      <c r="AP214" s="10">
        <f t="shared" si="151"/>
        <v>0</v>
      </c>
      <c r="AQ214" s="10">
        <f t="shared" si="151"/>
        <v>0</v>
      </c>
      <c r="AR214" s="10">
        <f t="shared" si="151"/>
        <v>0</v>
      </c>
      <c r="AS214" s="10">
        <f t="shared" si="151"/>
        <v>0</v>
      </c>
      <c r="AT214" s="10">
        <f t="shared" si="151"/>
        <v>0</v>
      </c>
      <c r="AU214" s="10">
        <f t="shared" si="151"/>
        <v>0</v>
      </c>
      <c r="AV214" s="10">
        <f t="shared" si="151"/>
        <v>0</v>
      </c>
      <c r="AW214" s="10">
        <f t="shared" si="151"/>
        <v>0</v>
      </c>
      <c r="AX214" s="10">
        <f t="shared" si="151"/>
        <v>0</v>
      </c>
      <c r="AY214" s="10">
        <f t="shared" si="151"/>
        <v>0</v>
      </c>
      <c r="AZ214" s="10">
        <f t="shared" si="151"/>
        <v>0</v>
      </c>
      <c r="BA214" s="10">
        <f t="shared" si="151"/>
        <v>0</v>
      </c>
      <c r="BB214" s="10">
        <f t="shared" si="151"/>
        <v>0</v>
      </c>
      <c r="BC214" s="10">
        <f t="shared" si="151"/>
        <v>0</v>
      </c>
      <c r="BD214" s="10">
        <f t="shared" si="151"/>
        <v>0</v>
      </c>
      <c r="BE214" s="10">
        <f t="shared" si="151"/>
        <v>0</v>
      </c>
      <c r="BF214" s="10">
        <f t="shared" si="151"/>
        <v>0</v>
      </c>
      <c r="BG214" s="10">
        <f t="shared" si="151"/>
        <v>0</v>
      </c>
      <c r="BH214" s="10">
        <f t="shared" si="151"/>
        <v>0</v>
      </c>
      <c r="BI214" s="10">
        <f t="shared" si="151"/>
        <v>0</v>
      </c>
      <c r="BJ214" s="10">
        <f t="shared" si="151"/>
        <v>0</v>
      </c>
      <c r="BK214" s="10">
        <f t="shared" si="151"/>
        <v>0</v>
      </c>
      <c r="BL214" s="10">
        <f t="shared" si="151"/>
        <v>0</v>
      </c>
      <c r="BM214" s="10">
        <f t="shared" si="151"/>
        <v>0</v>
      </c>
      <c r="BN214" s="10">
        <f t="shared" si="151"/>
        <v>0</v>
      </c>
      <c r="BO214" s="10">
        <f t="shared" si="151"/>
        <v>0</v>
      </c>
      <c r="BP214" s="10">
        <f t="shared" ref="BP214:CA214" si="152">SUM(BP$137:BP$212)</f>
        <v>0</v>
      </c>
      <c r="BQ214" s="10">
        <f t="shared" si="152"/>
        <v>0</v>
      </c>
      <c r="BR214" s="10">
        <f t="shared" si="152"/>
        <v>0</v>
      </c>
      <c r="BS214" s="10">
        <f t="shared" si="152"/>
        <v>0</v>
      </c>
      <c r="BT214" s="10">
        <f t="shared" si="152"/>
        <v>0</v>
      </c>
      <c r="BU214" s="10">
        <f t="shared" si="152"/>
        <v>0</v>
      </c>
      <c r="BV214" s="10">
        <f t="shared" si="152"/>
        <v>0</v>
      </c>
      <c r="BW214" s="10">
        <f t="shared" si="152"/>
        <v>0</v>
      </c>
      <c r="BX214" s="10">
        <f t="shared" si="152"/>
        <v>0</v>
      </c>
      <c r="BY214" s="10">
        <f t="shared" si="152"/>
        <v>0</v>
      </c>
      <c r="BZ214" s="10">
        <f t="shared" si="152"/>
        <v>0</v>
      </c>
      <c r="CA214" s="10">
        <f t="shared" si="152"/>
        <v>618138.37631958828</v>
      </c>
    </row>
    <row r="215" spans="1:79">
      <c r="A215" s="10"/>
      <c r="B215" s="10"/>
      <c r="C215" s="10"/>
      <c r="D215" s="10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S215" s="10"/>
      <c r="AT215" s="10"/>
      <c r="AU215" s="10"/>
      <c r="AV215" s="10"/>
      <c r="AW215" s="10"/>
      <c r="AX215" s="10"/>
      <c r="AY215" s="10"/>
      <c r="AZ215" s="10"/>
      <c r="BA215" s="10"/>
    </row>
    <row r="216" spans="1:79">
      <c r="A216" s="80"/>
      <c r="B216" s="10"/>
      <c r="C216" s="10"/>
      <c r="D216" s="10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S216" s="10"/>
      <c r="AT216" s="10"/>
      <c r="AU216" s="10"/>
      <c r="AV216" s="10"/>
      <c r="AW216" s="10"/>
      <c r="AX216" s="10"/>
      <c r="AY216" s="10"/>
      <c r="AZ216" s="10"/>
      <c r="BA216" s="10"/>
    </row>
    <row r="217" spans="1:79">
      <c r="A217" s="10"/>
      <c r="B217" s="10"/>
      <c r="C217" s="10"/>
      <c r="D217" s="10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S217" s="10"/>
      <c r="AT217" s="10"/>
      <c r="AU217" s="10"/>
      <c r="AV217" s="10"/>
      <c r="AW217" s="10"/>
      <c r="AX217" s="10"/>
      <c r="AY217" s="10"/>
      <c r="AZ217" s="10"/>
      <c r="BA217" s="10"/>
    </row>
    <row r="218" spans="1:79">
      <c r="A218" s="10"/>
      <c r="B218" s="10"/>
      <c r="C218" s="10"/>
      <c r="D218" s="10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S218" s="10"/>
      <c r="AT218" s="10"/>
      <c r="AU218" s="10"/>
      <c r="AV218" s="10"/>
      <c r="AW218" s="10"/>
      <c r="AX218" s="10"/>
      <c r="AY218" s="10"/>
      <c r="AZ218" s="10"/>
      <c r="BA218" s="10"/>
    </row>
    <row r="219" spans="1:79">
      <c r="A219" s="10"/>
      <c r="B219" s="10"/>
      <c r="C219" s="10"/>
      <c r="D219" s="10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S219" s="10"/>
      <c r="AT219" s="10"/>
      <c r="AU219" s="10"/>
      <c r="AV219" s="10"/>
      <c r="AW219" s="10"/>
      <c r="AX219" s="10"/>
      <c r="AY219" s="10"/>
      <c r="AZ219" s="10"/>
      <c r="BA219" s="10"/>
    </row>
    <row r="220" spans="1:79">
      <c r="A220" s="10"/>
      <c r="B220" s="10"/>
      <c r="C220" s="10"/>
      <c r="D220" s="10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S220" s="10"/>
      <c r="AT220" s="10"/>
      <c r="AU220" s="10"/>
      <c r="AV220" s="10"/>
      <c r="AW220" s="10"/>
      <c r="AX220" s="10"/>
      <c r="AY220" s="10"/>
      <c r="AZ220" s="10"/>
      <c r="BA220" s="10"/>
    </row>
    <row r="221" spans="1:79">
      <c r="A221" s="10"/>
      <c r="B221" s="10"/>
      <c r="C221" s="10"/>
      <c r="D221" s="10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S221" s="10"/>
      <c r="AT221" s="10"/>
      <c r="AU221" s="10"/>
      <c r="AV221" s="10"/>
      <c r="AW221" s="10"/>
      <c r="AX221" s="10"/>
      <c r="AY221" s="10"/>
      <c r="AZ221" s="10"/>
      <c r="BA221" s="10"/>
    </row>
    <row r="222" spans="1:79">
      <c r="A222" s="9" t="s">
        <v>177</v>
      </c>
      <c r="B222" s="10"/>
      <c r="C222" s="10"/>
      <c r="D222" s="10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S222" s="10"/>
      <c r="AT222" s="10"/>
      <c r="AU222" s="10"/>
      <c r="AV222" s="10"/>
      <c r="AW222" s="10"/>
      <c r="AX222" s="10"/>
      <c r="AY222" s="10"/>
      <c r="AZ222" s="10"/>
      <c r="BA222" s="10"/>
    </row>
    <row r="223" spans="1:79">
      <c r="A223" s="10"/>
      <c r="B223" s="10"/>
      <c r="C223" s="10"/>
      <c r="D223" s="10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S223" s="10"/>
      <c r="AT223" s="10"/>
      <c r="AU223" s="10"/>
      <c r="AV223" s="10"/>
      <c r="AW223" s="10"/>
      <c r="AX223" s="10"/>
      <c r="AY223" s="10"/>
      <c r="AZ223" s="10"/>
      <c r="BA223" s="10"/>
    </row>
    <row r="224" spans="1:79">
      <c r="A224" s="9" t="s">
        <v>171</v>
      </c>
      <c r="B224" s="10">
        <f>$D$4</f>
        <v>4</v>
      </c>
      <c r="C224" s="10"/>
      <c r="D224" s="10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S224" s="17"/>
      <c r="AT224" s="10"/>
      <c r="AU224" s="10"/>
      <c r="AV224" s="10"/>
      <c r="AW224" s="10"/>
      <c r="AX224" s="10"/>
      <c r="AY224" s="10"/>
      <c r="AZ224" s="10"/>
      <c r="BA224" s="10"/>
      <c r="BB224" s="18"/>
      <c r="BC224" s="18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</row>
    <row r="225" spans="1:79">
      <c r="A225" s="10"/>
      <c r="B225" s="10"/>
      <c r="C225" s="10">
        <f>+B225+1</f>
        <v>1</v>
      </c>
      <c r="D225" s="10">
        <f t="shared" ref="D225:BO225" si="153">+C225+1</f>
        <v>2</v>
      </c>
      <c r="E225" s="10">
        <f t="shared" si="153"/>
        <v>3</v>
      </c>
      <c r="F225" s="10">
        <f t="shared" si="153"/>
        <v>4</v>
      </c>
      <c r="G225" s="10">
        <f t="shared" si="153"/>
        <v>5</v>
      </c>
      <c r="H225" s="10">
        <f t="shared" si="153"/>
        <v>6</v>
      </c>
      <c r="I225" s="10">
        <f t="shared" si="153"/>
        <v>7</v>
      </c>
      <c r="J225" s="10">
        <f t="shared" si="153"/>
        <v>8</v>
      </c>
      <c r="K225" s="10">
        <f t="shared" si="153"/>
        <v>9</v>
      </c>
      <c r="L225" s="10">
        <f t="shared" si="153"/>
        <v>10</v>
      </c>
      <c r="M225" s="10">
        <f t="shared" si="153"/>
        <v>11</v>
      </c>
      <c r="N225" s="10">
        <f t="shared" si="153"/>
        <v>12</v>
      </c>
      <c r="O225" s="10">
        <f t="shared" si="153"/>
        <v>13</v>
      </c>
      <c r="P225" s="10">
        <f t="shared" si="153"/>
        <v>14</v>
      </c>
      <c r="Q225" s="10">
        <f t="shared" si="153"/>
        <v>15</v>
      </c>
      <c r="R225" s="10">
        <f t="shared" si="153"/>
        <v>16</v>
      </c>
      <c r="S225" s="10">
        <f t="shared" si="153"/>
        <v>17</v>
      </c>
      <c r="T225" s="10">
        <f t="shared" si="153"/>
        <v>18</v>
      </c>
      <c r="U225" s="10">
        <f t="shared" si="153"/>
        <v>19</v>
      </c>
      <c r="V225" s="10">
        <f t="shared" si="153"/>
        <v>20</v>
      </c>
      <c r="W225" s="10">
        <f t="shared" si="153"/>
        <v>21</v>
      </c>
      <c r="X225" s="10">
        <f t="shared" si="153"/>
        <v>22</v>
      </c>
      <c r="Y225" s="10">
        <f t="shared" si="153"/>
        <v>23</v>
      </c>
      <c r="Z225" s="10">
        <f t="shared" si="153"/>
        <v>24</v>
      </c>
      <c r="AA225" s="10">
        <f t="shared" si="153"/>
        <v>25</v>
      </c>
      <c r="AB225" s="10">
        <f t="shared" si="153"/>
        <v>26</v>
      </c>
      <c r="AC225" s="10">
        <f t="shared" si="153"/>
        <v>27</v>
      </c>
      <c r="AD225" s="10">
        <f t="shared" si="153"/>
        <v>28</v>
      </c>
      <c r="AE225" s="10">
        <f t="shared" si="153"/>
        <v>29</v>
      </c>
      <c r="AF225" s="10">
        <f t="shared" si="153"/>
        <v>30</v>
      </c>
      <c r="AG225" s="10">
        <f t="shared" si="153"/>
        <v>31</v>
      </c>
      <c r="AH225" s="10">
        <f t="shared" si="153"/>
        <v>32</v>
      </c>
      <c r="AI225" s="10">
        <f t="shared" si="153"/>
        <v>33</v>
      </c>
      <c r="AJ225" s="10">
        <f t="shared" si="153"/>
        <v>34</v>
      </c>
      <c r="AK225" s="10">
        <f t="shared" si="153"/>
        <v>35</v>
      </c>
      <c r="AL225" s="10">
        <f t="shared" si="153"/>
        <v>36</v>
      </c>
      <c r="AM225" s="10">
        <f t="shared" si="153"/>
        <v>37</v>
      </c>
      <c r="AN225" s="10">
        <f t="shared" si="153"/>
        <v>38</v>
      </c>
      <c r="AO225" s="10">
        <f t="shared" si="153"/>
        <v>39</v>
      </c>
      <c r="AP225" s="10">
        <f t="shared" si="153"/>
        <v>40</v>
      </c>
      <c r="AQ225" s="10">
        <f t="shared" si="153"/>
        <v>41</v>
      </c>
      <c r="AR225" s="10">
        <f t="shared" si="153"/>
        <v>42</v>
      </c>
      <c r="AS225" s="10">
        <f t="shared" si="153"/>
        <v>43</v>
      </c>
      <c r="AT225" s="10">
        <f t="shared" si="153"/>
        <v>44</v>
      </c>
      <c r="AU225" s="10">
        <f t="shared" si="153"/>
        <v>45</v>
      </c>
      <c r="AV225" s="10">
        <f t="shared" si="153"/>
        <v>46</v>
      </c>
      <c r="AW225" s="10">
        <f t="shared" si="153"/>
        <v>47</v>
      </c>
      <c r="AX225" s="10">
        <f t="shared" si="153"/>
        <v>48</v>
      </c>
      <c r="AY225" s="10">
        <f t="shared" si="153"/>
        <v>49</v>
      </c>
      <c r="AZ225" s="10">
        <f t="shared" si="153"/>
        <v>50</v>
      </c>
      <c r="BA225" s="10">
        <f t="shared" si="153"/>
        <v>51</v>
      </c>
      <c r="BB225" s="10">
        <f t="shared" si="153"/>
        <v>52</v>
      </c>
      <c r="BC225" s="10">
        <f t="shared" si="153"/>
        <v>53</v>
      </c>
      <c r="BD225" s="10">
        <f t="shared" si="153"/>
        <v>54</v>
      </c>
      <c r="BE225" s="10">
        <f t="shared" si="153"/>
        <v>55</v>
      </c>
      <c r="BF225" s="10">
        <f t="shared" si="153"/>
        <v>56</v>
      </c>
      <c r="BG225" s="10">
        <f t="shared" si="153"/>
        <v>57</v>
      </c>
      <c r="BH225" s="10">
        <f t="shared" si="153"/>
        <v>58</v>
      </c>
      <c r="BI225" s="10">
        <f t="shared" si="153"/>
        <v>59</v>
      </c>
      <c r="BJ225" s="10">
        <f t="shared" si="153"/>
        <v>60</v>
      </c>
      <c r="BK225" s="10">
        <f t="shared" si="153"/>
        <v>61</v>
      </c>
      <c r="BL225" s="10">
        <f t="shared" si="153"/>
        <v>62</v>
      </c>
      <c r="BM225" s="10">
        <f t="shared" si="153"/>
        <v>63</v>
      </c>
      <c r="BN225" s="10">
        <f t="shared" si="153"/>
        <v>64</v>
      </c>
      <c r="BO225" s="10">
        <f t="shared" si="153"/>
        <v>65</v>
      </c>
      <c r="BP225" s="10">
        <f t="shared" ref="BP225:BZ225" si="154">+BO225+1</f>
        <v>66</v>
      </c>
      <c r="BQ225" s="10">
        <f t="shared" si="154"/>
        <v>67</v>
      </c>
      <c r="BR225" s="10">
        <f t="shared" si="154"/>
        <v>68</v>
      </c>
      <c r="BS225" s="10">
        <f t="shared" si="154"/>
        <v>69</v>
      </c>
      <c r="BT225" s="10">
        <f t="shared" si="154"/>
        <v>70</v>
      </c>
      <c r="BU225" s="10">
        <f t="shared" si="154"/>
        <v>71</v>
      </c>
      <c r="BV225" s="10">
        <f t="shared" si="154"/>
        <v>72</v>
      </c>
      <c r="BW225" s="10">
        <f t="shared" si="154"/>
        <v>73</v>
      </c>
      <c r="BX225" s="10">
        <f t="shared" si="154"/>
        <v>74</v>
      </c>
      <c r="BY225" s="10">
        <f t="shared" si="154"/>
        <v>75</v>
      </c>
      <c r="BZ225" s="10">
        <f t="shared" si="154"/>
        <v>76</v>
      </c>
      <c r="CA225" s="15" t="s">
        <v>78</v>
      </c>
    </row>
    <row r="226" spans="1:79">
      <c r="A226" s="10"/>
      <c r="B226" s="10"/>
      <c r="C226" s="71" t="s">
        <v>28</v>
      </c>
      <c r="D226" s="71" t="s">
        <v>28</v>
      </c>
      <c r="E226" s="71" t="s">
        <v>28</v>
      </c>
      <c r="F226" s="71" t="s">
        <v>28</v>
      </c>
      <c r="G226" s="71" t="s">
        <v>28</v>
      </c>
      <c r="H226" s="71" t="s">
        <v>28</v>
      </c>
      <c r="I226" s="71" t="s">
        <v>28</v>
      </c>
      <c r="J226" s="71" t="s">
        <v>28</v>
      </c>
      <c r="K226" s="71" t="s">
        <v>28</v>
      </c>
      <c r="L226" s="71" t="s">
        <v>28</v>
      </c>
      <c r="M226" s="71" t="s">
        <v>28</v>
      </c>
      <c r="N226" s="71" t="s">
        <v>28</v>
      </c>
      <c r="O226" s="71" t="s">
        <v>28</v>
      </c>
      <c r="P226" s="71" t="s">
        <v>28</v>
      </c>
      <c r="Q226" s="71" t="s">
        <v>28</v>
      </c>
      <c r="R226" s="71" t="s">
        <v>28</v>
      </c>
      <c r="S226" s="71" t="s">
        <v>28</v>
      </c>
      <c r="T226" s="71" t="s">
        <v>28</v>
      </c>
      <c r="U226" s="71" t="s">
        <v>28</v>
      </c>
      <c r="V226" s="71" t="s">
        <v>28</v>
      </c>
      <c r="W226" s="71" t="s">
        <v>28</v>
      </c>
      <c r="X226" s="71" t="s">
        <v>28</v>
      </c>
      <c r="Y226" s="71" t="s">
        <v>28</v>
      </c>
      <c r="Z226" s="71" t="s">
        <v>28</v>
      </c>
      <c r="AA226" s="71" t="s">
        <v>28</v>
      </c>
      <c r="AB226" s="71" t="s">
        <v>28</v>
      </c>
      <c r="AC226" s="71" t="s">
        <v>28</v>
      </c>
      <c r="AD226" s="71" t="s">
        <v>28</v>
      </c>
      <c r="AE226" s="71" t="s">
        <v>28</v>
      </c>
      <c r="AF226" s="71" t="s">
        <v>28</v>
      </c>
      <c r="AG226" s="71" t="s">
        <v>28</v>
      </c>
      <c r="AH226" s="71" t="s">
        <v>28</v>
      </c>
      <c r="AI226" s="71" t="s">
        <v>28</v>
      </c>
      <c r="AJ226" s="71" t="s">
        <v>28</v>
      </c>
      <c r="AK226" s="71" t="s">
        <v>28</v>
      </c>
      <c r="AL226" s="71" t="s">
        <v>28</v>
      </c>
      <c r="AM226" s="71" t="s">
        <v>28</v>
      </c>
      <c r="AN226" s="71" t="s">
        <v>28</v>
      </c>
      <c r="AO226" s="71" t="s">
        <v>28</v>
      </c>
      <c r="AP226" s="71" t="s">
        <v>28</v>
      </c>
      <c r="AQ226" s="71" t="s">
        <v>28</v>
      </c>
      <c r="AR226" s="71" t="s">
        <v>28</v>
      </c>
      <c r="AS226" s="71" t="s">
        <v>28</v>
      </c>
      <c r="AT226" s="71" t="s">
        <v>28</v>
      </c>
      <c r="AU226" s="71" t="s">
        <v>28</v>
      </c>
      <c r="AV226" s="71" t="s">
        <v>28</v>
      </c>
      <c r="AW226" s="71" t="s">
        <v>28</v>
      </c>
      <c r="AX226" s="71" t="s">
        <v>28</v>
      </c>
      <c r="AY226" s="71" t="s">
        <v>28</v>
      </c>
      <c r="AZ226" s="71" t="s">
        <v>28</v>
      </c>
      <c r="BA226" s="71" t="s">
        <v>28</v>
      </c>
      <c r="BB226" s="71" t="s">
        <v>28</v>
      </c>
      <c r="BC226" s="71" t="s">
        <v>28</v>
      </c>
      <c r="BD226" s="71" t="s">
        <v>28</v>
      </c>
      <c r="BE226" s="71" t="s">
        <v>28</v>
      </c>
      <c r="BF226" s="71" t="s">
        <v>28</v>
      </c>
      <c r="BG226" s="71" t="s">
        <v>28</v>
      </c>
      <c r="BH226" s="71" t="s">
        <v>28</v>
      </c>
      <c r="BI226" s="71" t="s">
        <v>28</v>
      </c>
      <c r="BJ226" s="71" t="s">
        <v>28</v>
      </c>
      <c r="BK226" s="71" t="s">
        <v>28</v>
      </c>
      <c r="BL226" s="71" t="s">
        <v>28</v>
      </c>
      <c r="BM226" s="71" t="s">
        <v>28</v>
      </c>
      <c r="BN226" s="71" t="s">
        <v>28</v>
      </c>
      <c r="BO226" s="71" t="s">
        <v>28</v>
      </c>
      <c r="BP226" s="71" t="s">
        <v>28</v>
      </c>
      <c r="BQ226" s="71" t="s">
        <v>28</v>
      </c>
      <c r="BR226" s="71" t="s">
        <v>28</v>
      </c>
      <c r="BS226" s="71" t="s">
        <v>28</v>
      </c>
      <c r="BT226" s="71" t="s">
        <v>28</v>
      </c>
      <c r="BU226" s="71" t="s">
        <v>28</v>
      </c>
      <c r="BV226" s="71" t="s">
        <v>28</v>
      </c>
      <c r="BW226" s="71" t="s">
        <v>28</v>
      </c>
      <c r="BX226" s="71" t="s">
        <v>28</v>
      </c>
      <c r="BY226" s="71" t="s">
        <v>28</v>
      </c>
      <c r="BZ226" s="71" t="s">
        <v>28</v>
      </c>
      <c r="CA226" s="71" t="s">
        <v>28</v>
      </c>
    </row>
    <row r="227" spans="1:79">
      <c r="A227" s="9" t="s">
        <v>72</v>
      </c>
      <c r="B227" s="9" t="s">
        <v>172</v>
      </c>
      <c r="C227" s="10">
        <f>$B28</f>
        <v>0</v>
      </c>
      <c r="D227" s="10">
        <f>$B29</f>
        <v>40530.309234972388</v>
      </c>
      <c r="E227" s="75">
        <f>$B30</f>
        <v>82062.114481399156</v>
      </c>
      <c r="F227" s="75">
        <f>$B31</f>
        <v>167570.36392906745</v>
      </c>
      <c r="G227" s="75">
        <f>$B32</f>
        <v>91641.623573830439</v>
      </c>
      <c r="H227" s="75">
        <f>$B33</f>
        <v>52249.414009728767</v>
      </c>
      <c r="I227" s="10">
        <f>$B34</f>
        <v>9515.3984909956362</v>
      </c>
      <c r="J227" s="75">
        <f>$B35</f>
        <v>9805.3780513661277</v>
      </c>
      <c r="K227" s="75">
        <f>$B36</f>
        <v>8889.3525359408486</v>
      </c>
      <c r="L227" s="75">
        <f>$B37</f>
        <v>9150.3746882384585</v>
      </c>
      <c r="M227" s="75">
        <f>$B38</f>
        <v>9419.4029849847502</v>
      </c>
      <c r="N227" s="75">
        <f>$B39</f>
        <v>9696.6942151858802</v>
      </c>
      <c r="O227" s="75">
        <f>$B40</f>
        <v>9982.5131721887265</v>
      </c>
      <c r="P227" s="75">
        <f>$B41</f>
        <v>10277.124831109864</v>
      </c>
      <c r="Q227" s="75">
        <f>$B42</f>
        <v>10580.807515415559</v>
      </c>
      <c r="R227" s="75">
        <f>$B43</f>
        <v>10893.859185874197</v>
      </c>
      <c r="S227" s="75">
        <f>$B44</f>
        <v>11216.559007836322</v>
      </c>
      <c r="T227" s="75">
        <f>$B45</f>
        <v>11549.23144466528</v>
      </c>
      <c r="U227" s="75">
        <f>$B46</f>
        <v>11892.191089947424</v>
      </c>
      <c r="V227" s="75">
        <f>$B47</f>
        <v>12245.756077635544</v>
      </c>
      <c r="W227" s="75">
        <f>$B48</f>
        <v>12610.269145928614</v>
      </c>
      <c r="X227" s="75">
        <f>$B49</f>
        <v>12986.086867350699</v>
      </c>
      <c r="Y227" s="75">
        <f>$B50</f>
        <v>13373.551785926093</v>
      </c>
      <c r="Z227" s="75">
        <f>$B51</f>
        <v>0</v>
      </c>
      <c r="AA227" s="75">
        <f>$B52</f>
        <v>0</v>
      </c>
      <c r="AB227" s="75">
        <f>$B53</f>
        <v>0</v>
      </c>
      <c r="AC227" s="75">
        <f>$B54</f>
        <v>0</v>
      </c>
      <c r="AD227" s="75">
        <f>$B55</f>
        <v>0</v>
      </c>
      <c r="AE227" s="75">
        <f>$B56</f>
        <v>0</v>
      </c>
      <c r="AF227" s="75">
        <f>$B57</f>
        <v>0</v>
      </c>
      <c r="AG227" s="75">
        <f>$B58</f>
        <v>0</v>
      </c>
      <c r="AH227" s="75">
        <f>$B59</f>
        <v>0</v>
      </c>
      <c r="AI227" s="75">
        <f>$B60</f>
        <v>0</v>
      </c>
      <c r="AJ227" s="75">
        <f>$B61</f>
        <v>0</v>
      </c>
      <c r="AK227" s="75">
        <f>$B62</f>
        <v>0</v>
      </c>
      <c r="AL227" s="75">
        <f>$B63</f>
        <v>0</v>
      </c>
      <c r="AM227" s="75">
        <f>$B64</f>
        <v>0</v>
      </c>
      <c r="AN227" s="75">
        <f>$B65</f>
        <v>0</v>
      </c>
      <c r="AO227" s="75">
        <f>$B66</f>
        <v>0</v>
      </c>
      <c r="AP227" s="75">
        <f>$B67</f>
        <v>0</v>
      </c>
      <c r="AQ227" s="75">
        <f>$B68</f>
        <v>0</v>
      </c>
      <c r="AR227" s="10">
        <f>$B69</f>
        <v>0</v>
      </c>
      <c r="AS227" s="17">
        <f>$B70</f>
        <v>0</v>
      </c>
      <c r="AT227" s="10">
        <f>$B71</f>
        <v>0</v>
      </c>
      <c r="AU227" s="10">
        <f>$B72</f>
        <v>0</v>
      </c>
      <c r="AV227" s="10">
        <f>$B73</f>
        <v>0</v>
      </c>
      <c r="AW227" s="10">
        <f>$B74</f>
        <v>0</v>
      </c>
      <c r="AX227" s="10">
        <f>$B75</f>
        <v>0</v>
      </c>
      <c r="AY227" s="10">
        <f>$B76</f>
        <v>0</v>
      </c>
      <c r="AZ227" s="10">
        <f>$B77</f>
        <v>0</v>
      </c>
      <c r="BA227" s="10">
        <f>$B78</f>
        <v>0</v>
      </c>
      <c r="BB227" s="18">
        <f>$B79</f>
        <v>0</v>
      </c>
      <c r="BC227" s="18">
        <f>$B80</f>
        <v>0</v>
      </c>
      <c r="BD227" s="10">
        <f>$B81</f>
        <v>0</v>
      </c>
      <c r="BE227" s="10">
        <f>$B82</f>
        <v>0</v>
      </c>
      <c r="BF227" s="10">
        <f>$B83</f>
        <v>0</v>
      </c>
      <c r="BG227" s="10">
        <f>$B84</f>
        <v>0</v>
      </c>
      <c r="BH227" s="10">
        <f>$B85</f>
        <v>0</v>
      </c>
      <c r="BI227" s="10">
        <f>$B86</f>
        <v>0</v>
      </c>
      <c r="BJ227" s="10">
        <f>$B87</f>
        <v>0</v>
      </c>
      <c r="BK227" s="10">
        <f>$B88</f>
        <v>0</v>
      </c>
      <c r="BL227" s="10">
        <f>$B89</f>
        <v>0</v>
      </c>
      <c r="BM227" s="10">
        <f>$B90</f>
        <v>0</v>
      </c>
      <c r="BN227" s="10">
        <f>$B91</f>
        <v>0</v>
      </c>
      <c r="BO227" s="10">
        <f>$B92</f>
        <v>0</v>
      </c>
      <c r="BP227" s="10">
        <f>$B93</f>
        <v>0</v>
      </c>
      <c r="BQ227" s="10">
        <f>$B94</f>
        <v>0</v>
      </c>
      <c r="BR227" s="10">
        <f>$B95</f>
        <v>0</v>
      </c>
      <c r="BS227" s="10">
        <f>$B96</f>
        <v>0</v>
      </c>
      <c r="BT227" s="10">
        <f>$B97</f>
        <v>0</v>
      </c>
      <c r="BU227" s="10">
        <f>$B98</f>
        <v>0</v>
      </c>
      <c r="BV227" s="10">
        <f>$B99</f>
        <v>0</v>
      </c>
      <c r="BW227" s="10">
        <f>$B100</f>
        <v>0</v>
      </c>
      <c r="BX227" s="10">
        <f>$B101</f>
        <v>0</v>
      </c>
      <c r="BY227" s="10">
        <f>$B102</f>
        <v>0</v>
      </c>
      <c r="BZ227" s="10">
        <f>$B103</f>
        <v>0</v>
      </c>
      <c r="CA227" s="10">
        <f>SUM($C227:$BZ227)</f>
        <v>618138.37631958828</v>
      </c>
    </row>
    <row r="228" spans="1:79">
      <c r="A228" s="10"/>
      <c r="B228" s="10"/>
      <c r="C228" s="71" t="s">
        <v>28</v>
      </c>
      <c r="D228" s="71" t="s">
        <v>28</v>
      </c>
      <c r="E228" s="71" t="s">
        <v>28</v>
      </c>
      <c r="F228" s="71" t="s">
        <v>28</v>
      </c>
      <c r="G228" s="71" t="s">
        <v>28</v>
      </c>
      <c r="H228" s="71" t="s">
        <v>28</v>
      </c>
      <c r="I228" s="71" t="s">
        <v>28</v>
      </c>
      <c r="J228" s="71" t="s">
        <v>28</v>
      </c>
      <c r="K228" s="71" t="s">
        <v>28</v>
      </c>
      <c r="L228" s="71" t="s">
        <v>28</v>
      </c>
      <c r="M228" s="71" t="s">
        <v>28</v>
      </c>
      <c r="N228" s="71" t="s">
        <v>28</v>
      </c>
      <c r="O228" s="71" t="s">
        <v>28</v>
      </c>
      <c r="P228" s="71" t="s">
        <v>28</v>
      </c>
      <c r="Q228" s="71" t="s">
        <v>28</v>
      </c>
      <c r="R228" s="71" t="s">
        <v>28</v>
      </c>
      <c r="S228" s="71" t="s">
        <v>28</v>
      </c>
      <c r="T228" s="71" t="s">
        <v>28</v>
      </c>
      <c r="U228" s="71" t="s">
        <v>28</v>
      </c>
      <c r="V228" s="71" t="s">
        <v>28</v>
      </c>
      <c r="W228" s="71" t="s">
        <v>28</v>
      </c>
      <c r="X228" s="71" t="s">
        <v>28</v>
      </c>
      <c r="Y228" s="71" t="s">
        <v>28</v>
      </c>
      <c r="Z228" s="71" t="s">
        <v>28</v>
      </c>
      <c r="AA228" s="71" t="s">
        <v>28</v>
      </c>
      <c r="AB228" s="71" t="s">
        <v>28</v>
      </c>
      <c r="AC228" s="71" t="s">
        <v>28</v>
      </c>
      <c r="AD228" s="71" t="s">
        <v>28</v>
      </c>
      <c r="AE228" s="71" t="s">
        <v>28</v>
      </c>
      <c r="AF228" s="71" t="s">
        <v>28</v>
      </c>
      <c r="AG228" s="71" t="s">
        <v>28</v>
      </c>
      <c r="AH228" s="71" t="s">
        <v>28</v>
      </c>
      <c r="AI228" s="71" t="s">
        <v>28</v>
      </c>
      <c r="AJ228" s="71" t="s">
        <v>28</v>
      </c>
      <c r="AK228" s="71" t="s">
        <v>28</v>
      </c>
      <c r="AL228" s="71" t="s">
        <v>28</v>
      </c>
      <c r="AM228" s="71" t="s">
        <v>28</v>
      </c>
      <c r="AN228" s="71" t="s">
        <v>28</v>
      </c>
      <c r="AO228" s="71" t="s">
        <v>28</v>
      </c>
      <c r="AP228" s="71" t="s">
        <v>28</v>
      </c>
      <c r="AQ228" s="71" t="s">
        <v>28</v>
      </c>
      <c r="AR228" s="71" t="s">
        <v>28</v>
      </c>
      <c r="AS228" s="71" t="s">
        <v>28</v>
      </c>
      <c r="AT228" s="71" t="s">
        <v>28</v>
      </c>
      <c r="AU228" s="71" t="s">
        <v>28</v>
      </c>
      <c r="AV228" s="71" t="s">
        <v>28</v>
      </c>
      <c r="AW228" s="71" t="s">
        <v>28</v>
      </c>
      <c r="AX228" s="71" t="s">
        <v>28</v>
      </c>
      <c r="AY228" s="71" t="s">
        <v>28</v>
      </c>
      <c r="AZ228" s="71" t="s">
        <v>28</v>
      </c>
      <c r="BA228" s="71" t="s">
        <v>28</v>
      </c>
      <c r="BB228" s="71" t="s">
        <v>28</v>
      </c>
      <c r="BC228" s="71" t="s">
        <v>28</v>
      </c>
      <c r="BD228" s="71" t="s">
        <v>28</v>
      </c>
      <c r="BE228" s="71" t="s">
        <v>28</v>
      </c>
      <c r="BF228" s="71" t="s">
        <v>28</v>
      </c>
      <c r="BG228" s="71" t="s">
        <v>28</v>
      </c>
      <c r="BH228" s="71" t="s">
        <v>28</v>
      </c>
      <c r="BI228" s="71" t="s">
        <v>28</v>
      </c>
      <c r="BJ228" s="71" t="s">
        <v>28</v>
      </c>
      <c r="BK228" s="71" t="s">
        <v>28</v>
      </c>
      <c r="BL228" s="71" t="s">
        <v>28</v>
      </c>
      <c r="BM228" s="71" t="s">
        <v>28</v>
      </c>
      <c r="BN228" s="71" t="s">
        <v>28</v>
      </c>
      <c r="BO228" s="71" t="s">
        <v>28</v>
      </c>
      <c r="BP228" s="71" t="s">
        <v>28</v>
      </c>
      <c r="BQ228" s="71" t="s">
        <v>28</v>
      </c>
      <c r="BR228" s="71" t="s">
        <v>28</v>
      </c>
      <c r="BS228" s="71" t="s">
        <v>28</v>
      </c>
      <c r="BT228" s="71" t="s">
        <v>28</v>
      </c>
      <c r="BU228" s="71" t="s">
        <v>28</v>
      </c>
      <c r="BV228" s="71" t="s">
        <v>28</v>
      </c>
      <c r="BW228" s="71" t="s">
        <v>28</v>
      </c>
      <c r="BX228" s="71" t="s">
        <v>28</v>
      </c>
      <c r="BY228" s="71" t="s">
        <v>28</v>
      </c>
      <c r="BZ228" s="71" t="s">
        <v>28</v>
      </c>
      <c r="CA228" s="71" t="s">
        <v>28</v>
      </c>
    </row>
    <row r="229" spans="1:79">
      <c r="A229" s="81">
        <f>IF($B229=1,1/$D$9,IF($B229=$D$9+1,0,IF($B229&gt;$D$9,0,1/$D$9)))</f>
        <v>0.1</v>
      </c>
      <c r="B229" s="10">
        <f>+B228+1</f>
        <v>1</v>
      </c>
      <c r="C229" s="77">
        <f>C$227*$A229</f>
        <v>0</v>
      </c>
      <c r="E229" s="19"/>
      <c r="F229" s="19"/>
      <c r="G229" s="19"/>
      <c r="H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S229" s="17"/>
      <c r="AT229" s="10"/>
      <c r="AU229" s="10"/>
      <c r="AV229" s="10"/>
      <c r="AW229" s="10"/>
      <c r="AX229" s="10"/>
      <c r="AY229" s="10"/>
      <c r="AZ229" s="10"/>
      <c r="BA229" s="10"/>
      <c r="BB229" s="18"/>
      <c r="BC229" s="18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CA229" s="10">
        <f t="shared" ref="CA229:CA292" si="155">SUM($C229:$BZ229)</f>
        <v>0</v>
      </c>
    </row>
    <row r="230" spans="1:79">
      <c r="A230" s="81">
        <f t="shared" ref="A230:A293" si="156">IF($B230=1,1/$D$9,IF($B230=$D$9+1,0,IF($B230&gt;$D$9,0,1/$D$9)))</f>
        <v>0.1</v>
      </c>
      <c r="B230" s="10">
        <f t="shared" ref="B230:B293" si="157">+B229+1</f>
        <v>2</v>
      </c>
      <c r="C230" s="77">
        <f t="shared" ref="C230:C293" si="158">C$227*$A230</f>
        <v>0</v>
      </c>
      <c r="D230" s="15">
        <f>D$227*$A229</f>
        <v>4053.0309234972392</v>
      </c>
      <c r="E230" s="19"/>
      <c r="F230" s="19"/>
      <c r="G230" s="19"/>
      <c r="H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S230" s="17"/>
      <c r="AT230" s="10"/>
      <c r="AU230" s="10"/>
      <c r="AV230" s="10"/>
      <c r="AW230" s="10"/>
      <c r="AX230" s="10"/>
      <c r="AY230" s="10"/>
      <c r="AZ230" s="10"/>
      <c r="BA230" s="10"/>
      <c r="BB230" s="18"/>
      <c r="BC230" s="18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CA230" s="10">
        <f t="shared" si="155"/>
        <v>4053.0309234972392</v>
      </c>
    </row>
    <row r="231" spans="1:79">
      <c r="A231" s="81">
        <f t="shared" si="156"/>
        <v>0.1</v>
      </c>
      <c r="B231" s="10">
        <f t="shared" si="157"/>
        <v>3</v>
      </c>
      <c r="C231" s="77">
        <f t="shared" si="158"/>
        <v>0</v>
      </c>
      <c r="D231" s="15">
        <f t="shared" ref="D231:D294" si="159">D$227*$A230</f>
        <v>4053.0309234972392</v>
      </c>
      <c r="E231" s="19">
        <f>E$227*$A229</f>
        <v>8206.2114481399167</v>
      </c>
      <c r="F231" s="19"/>
      <c r="G231" s="19"/>
      <c r="H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S231" s="17"/>
      <c r="AT231" s="10"/>
      <c r="AU231" s="10"/>
      <c r="AV231" s="10"/>
      <c r="AW231" s="10"/>
      <c r="AX231" s="10"/>
      <c r="AY231" s="10"/>
      <c r="AZ231" s="10"/>
      <c r="BA231" s="10"/>
      <c r="BB231" s="18"/>
      <c r="BC231" s="18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CA231" s="10">
        <f t="shared" si="155"/>
        <v>12259.242371637156</v>
      </c>
    </row>
    <row r="232" spans="1:79">
      <c r="A232" s="81">
        <f t="shared" si="156"/>
        <v>0.1</v>
      </c>
      <c r="B232" s="10">
        <f t="shared" si="157"/>
        <v>4</v>
      </c>
      <c r="C232" s="77">
        <f t="shared" si="158"/>
        <v>0</v>
      </c>
      <c r="D232" s="15">
        <f t="shared" si="159"/>
        <v>4053.0309234972392</v>
      </c>
      <c r="E232" s="19">
        <f t="shared" ref="E232:E295" si="160">E$227*$A230</f>
        <v>8206.2114481399167</v>
      </c>
      <c r="F232" s="19">
        <f>F$227*$A229</f>
        <v>16757.036392906746</v>
      </c>
      <c r="G232" s="19"/>
      <c r="H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S232" s="17"/>
      <c r="AT232" s="10"/>
      <c r="AU232" s="10"/>
      <c r="AV232" s="10"/>
      <c r="AW232" s="10"/>
      <c r="AX232" s="10"/>
      <c r="AY232" s="10"/>
      <c r="AZ232" s="10"/>
      <c r="BA232" s="10"/>
      <c r="BB232" s="18"/>
      <c r="BC232" s="18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CA232" s="10">
        <f t="shared" si="155"/>
        <v>29016.278764543902</v>
      </c>
    </row>
    <row r="233" spans="1:79">
      <c r="A233" s="81">
        <f t="shared" si="156"/>
        <v>0.1</v>
      </c>
      <c r="B233" s="10">
        <f t="shared" si="157"/>
        <v>5</v>
      </c>
      <c r="C233" s="77">
        <f t="shared" si="158"/>
        <v>0</v>
      </c>
      <c r="D233" s="15">
        <f t="shared" si="159"/>
        <v>4053.0309234972392</v>
      </c>
      <c r="E233" s="19">
        <f t="shared" si="160"/>
        <v>8206.2114481399167</v>
      </c>
      <c r="F233" s="19">
        <f t="shared" ref="F233:F296" si="161">F$227*$A230</f>
        <v>16757.036392906746</v>
      </c>
      <c r="G233" s="19">
        <f>G$227*$A229</f>
        <v>9164.1623573830439</v>
      </c>
      <c r="H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S233" s="17"/>
      <c r="AT233" s="10"/>
      <c r="AU233" s="10"/>
      <c r="AV233" s="10"/>
      <c r="AW233" s="10"/>
      <c r="AX233" s="10"/>
      <c r="AY233" s="10"/>
      <c r="AZ233" s="10"/>
      <c r="BA233" s="10"/>
      <c r="BB233" s="18"/>
      <c r="BC233" s="18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CA233" s="10">
        <f t="shared" si="155"/>
        <v>38180.441121926946</v>
      </c>
    </row>
    <row r="234" spans="1:79">
      <c r="A234" s="81">
        <f t="shared" si="156"/>
        <v>0.1</v>
      </c>
      <c r="B234" s="10">
        <f t="shared" si="157"/>
        <v>6</v>
      </c>
      <c r="C234" s="77">
        <f t="shared" si="158"/>
        <v>0</v>
      </c>
      <c r="D234" s="15">
        <f t="shared" si="159"/>
        <v>4053.0309234972392</v>
      </c>
      <c r="E234" s="19">
        <f t="shared" si="160"/>
        <v>8206.2114481399167</v>
      </c>
      <c r="F234" s="19">
        <f t="shared" si="161"/>
        <v>16757.036392906746</v>
      </c>
      <c r="G234" s="19">
        <f t="shared" ref="G234:G297" si="162">G$227*$A230</f>
        <v>9164.1623573830439</v>
      </c>
      <c r="H234" s="19">
        <f>H$227*$A229</f>
        <v>5224.9414009728771</v>
      </c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S234" s="17"/>
      <c r="AT234" s="10"/>
      <c r="AU234" s="10"/>
      <c r="AV234" s="10"/>
      <c r="AW234" s="10"/>
      <c r="AX234" s="10"/>
      <c r="AY234" s="10"/>
      <c r="AZ234" s="10"/>
      <c r="BA234" s="10"/>
      <c r="BB234" s="18"/>
      <c r="BC234" s="18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CA234" s="10">
        <f t="shared" si="155"/>
        <v>43405.382522899825</v>
      </c>
    </row>
    <row r="235" spans="1:79">
      <c r="A235" s="81">
        <f t="shared" si="156"/>
        <v>0.1</v>
      </c>
      <c r="B235" s="10">
        <f t="shared" si="157"/>
        <v>7</v>
      </c>
      <c r="C235" s="77">
        <f t="shared" si="158"/>
        <v>0</v>
      </c>
      <c r="D235" s="15">
        <f t="shared" si="159"/>
        <v>4053.0309234972392</v>
      </c>
      <c r="E235" s="19">
        <f t="shared" si="160"/>
        <v>8206.2114481399167</v>
      </c>
      <c r="F235" s="19">
        <f t="shared" si="161"/>
        <v>16757.036392906746</v>
      </c>
      <c r="G235" s="19">
        <f t="shared" si="162"/>
        <v>9164.1623573830439</v>
      </c>
      <c r="H235" s="19">
        <f t="shared" ref="H235:H298" si="163">H$227*$A230</f>
        <v>5224.9414009728771</v>
      </c>
      <c r="I235" s="15">
        <f>I$227*$A229</f>
        <v>951.53984909956364</v>
      </c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S235" s="17"/>
      <c r="AT235" s="10"/>
      <c r="AU235" s="10"/>
      <c r="AV235" s="10"/>
      <c r="AW235" s="10"/>
      <c r="AX235" s="10"/>
      <c r="AY235" s="10"/>
      <c r="AZ235" s="10"/>
      <c r="BA235" s="10"/>
      <c r="BB235" s="18"/>
      <c r="BC235" s="18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CA235" s="10">
        <f t="shared" si="155"/>
        <v>44356.92237199939</v>
      </c>
    </row>
    <row r="236" spans="1:79">
      <c r="A236" s="81">
        <f t="shared" si="156"/>
        <v>0.1</v>
      </c>
      <c r="B236" s="10">
        <f t="shared" si="157"/>
        <v>8</v>
      </c>
      <c r="C236" s="77">
        <f t="shared" si="158"/>
        <v>0</v>
      </c>
      <c r="D236" s="15">
        <f t="shared" si="159"/>
        <v>4053.0309234972392</v>
      </c>
      <c r="E236" s="19">
        <f t="shared" si="160"/>
        <v>8206.2114481399167</v>
      </c>
      <c r="F236" s="19">
        <f t="shared" si="161"/>
        <v>16757.036392906746</v>
      </c>
      <c r="G236" s="19">
        <f t="shared" si="162"/>
        <v>9164.1623573830439</v>
      </c>
      <c r="H236" s="19">
        <f t="shared" si="163"/>
        <v>5224.9414009728771</v>
      </c>
      <c r="I236" s="15">
        <f t="shared" ref="I236:I299" si="164">I$227*$A230</f>
        <v>951.53984909956364</v>
      </c>
      <c r="J236" s="19">
        <f>J$227*$A229</f>
        <v>980.53780513661286</v>
      </c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S236" s="17"/>
      <c r="AT236" s="10"/>
      <c r="AU236" s="10"/>
      <c r="AV236" s="10"/>
      <c r="AW236" s="10"/>
      <c r="AX236" s="10"/>
      <c r="AY236" s="10"/>
      <c r="AZ236" s="10"/>
      <c r="BA236" s="10"/>
      <c r="BB236" s="18"/>
      <c r="BC236" s="18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CA236" s="10">
        <f t="shared" si="155"/>
        <v>45337.460177136003</v>
      </c>
    </row>
    <row r="237" spans="1:79">
      <c r="A237" s="81">
        <f t="shared" si="156"/>
        <v>0.1</v>
      </c>
      <c r="B237" s="10">
        <f t="shared" si="157"/>
        <v>9</v>
      </c>
      <c r="C237" s="77">
        <f t="shared" si="158"/>
        <v>0</v>
      </c>
      <c r="D237" s="15">
        <f t="shared" si="159"/>
        <v>4053.0309234972392</v>
      </c>
      <c r="E237" s="19">
        <f t="shared" si="160"/>
        <v>8206.2114481399167</v>
      </c>
      <c r="F237" s="19">
        <f t="shared" si="161"/>
        <v>16757.036392906746</v>
      </c>
      <c r="G237" s="19">
        <f t="shared" si="162"/>
        <v>9164.1623573830439</v>
      </c>
      <c r="H237" s="19">
        <f t="shared" si="163"/>
        <v>5224.9414009728771</v>
      </c>
      <c r="I237" s="15">
        <f t="shared" si="164"/>
        <v>951.53984909956364</v>
      </c>
      <c r="J237" s="19">
        <f t="shared" ref="J237:J300" si="165">J$227*$A230</f>
        <v>980.53780513661286</v>
      </c>
      <c r="K237" s="19">
        <f>K$227*$A229</f>
        <v>888.93525359408488</v>
      </c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S237" s="17"/>
      <c r="AT237" s="10"/>
      <c r="AU237" s="10"/>
      <c r="AV237" s="10"/>
      <c r="AW237" s="10"/>
      <c r="AX237" s="10"/>
      <c r="AY237" s="10"/>
      <c r="AZ237" s="10"/>
      <c r="BA237" s="10"/>
      <c r="BB237" s="18"/>
      <c r="BC237" s="18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CA237" s="10">
        <f t="shared" si="155"/>
        <v>46226.395430730088</v>
      </c>
    </row>
    <row r="238" spans="1:79">
      <c r="A238" s="81">
        <f t="shared" si="156"/>
        <v>0.1</v>
      </c>
      <c r="B238" s="10">
        <f t="shared" si="157"/>
        <v>10</v>
      </c>
      <c r="C238" s="77">
        <f t="shared" si="158"/>
        <v>0</v>
      </c>
      <c r="D238" s="15">
        <f t="shared" si="159"/>
        <v>4053.0309234972392</v>
      </c>
      <c r="E238" s="19">
        <f t="shared" si="160"/>
        <v>8206.2114481399167</v>
      </c>
      <c r="F238" s="19">
        <f t="shared" si="161"/>
        <v>16757.036392906746</v>
      </c>
      <c r="G238" s="19">
        <f t="shared" si="162"/>
        <v>9164.1623573830439</v>
      </c>
      <c r="H238" s="19">
        <f t="shared" si="163"/>
        <v>5224.9414009728771</v>
      </c>
      <c r="I238" s="15">
        <f t="shared" si="164"/>
        <v>951.53984909956364</v>
      </c>
      <c r="J238" s="19">
        <f t="shared" si="165"/>
        <v>980.53780513661286</v>
      </c>
      <c r="K238" s="19">
        <f t="shared" ref="K238:K301" si="166">K$227*$A230</f>
        <v>888.93525359408488</v>
      </c>
      <c r="L238" s="19">
        <f>L$227*$A229</f>
        <v>915.03746882384587</v>
      </c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S238" s="17"/>
      <c r="AT238" s="10"/>
      <c r="AU238" s="10"/>
      <c r="AV238" s="10"/>
      <c r="AW238" s="10"/>
      <c r="AX238" s="10"/>
      <c r="AY238" s="10"/>
      <c r="AZ238" s="10"/>
      <c r="BA238" s="10"/>
      <c r="BB238" s="18"/>
      <c r="BC238" s="18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CA238" s="10">
        <f t="shared" si="155"/>
        <v>47141.432899553933</v>
      </c>
    </row>
    <row r="239" spans="1:79">
      <c r="A239" s="81">
        <f t="shared" si="156"/>
        <v>0</v>
      </c>
      <c r="B239" s="10">
        <f t="shared" si="157"/>
        <v>11</v>
      </c>
      <c r="C239" s="77">
        <f t="shared" si="158"/>
        <v>0</v>
      </c>
      <c r="D239" s="15">
        <f t="shared" si="159"/>
        <v>4053.0309234972392</v>
      </c>
      <c r="E239" s="19">
        <f t="shared" si="160"/>
        <v>8206.2114481399167</v>
      </c>
      <c r="F239" s="19">
        <f t="shared" si="161"/>
        <v>16757.036392906746</v>
      </c>
      <c r="G239" s="19">
        <f t="shared" si="162"/>
        <v>9164.1623573830439</v>
      </c>
      <c r="H239" s="19">
        <f t="shared" si="163"/>
        <v>5224.9414009728771</v>
      </c>
      <c r="I239" s="15">
        <f t="shared" si="164"/>
        <v>951.53984909956364</v>
      </c>
      <c r="J239" s="19">
        <f t="shared" si="165"/>
        <v>980.53780513661286</v>
      </c>
      <c r="K239" s="19">
        <f t="shared" si="166"/>
        <v>888.93525359408488</v>
      </c>
      <c r="L239" s="19">
        <f t="shared" ref="L239:L302" si="167">L$227*$A230</f>
        <v>915.03746882384587</v>
      </c>
      <c r="M239" s="19">
        <f>M$227*$A229</f>
        <v>941.94029849847504</v>
      </c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S239" s="17"/>
      <c r="AT239" s="10"/>
      <c r="AU239" s="10"/>
      <c r="AV239" s="10"/>
      <c r="AW239" s="10"/>
      <c r="AX239" s="10"/>
      <c r="AY239" s="10"/>
      <c r="AZ239" s="10"/>
      <c r="BA239" s="10"/>
      <c r="BB239" s="18"/>
      <c r="BC239" s="18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CA239" s="10">
        <f t="shared" si="155"/>
        <v>48083.37319805241</v>
      </c>
    </row>
    <row r="240" spans="1:79">
      <c r="A240" s="81">
        <f t="shared" si="156"/>
        <v>0</v>
      </c>
      <c r="B240" s="10">
        <f t="shared" si="157"/>
        <v>12</v>
      </c>
      <c r="C240" s="77">
        <f t="shared" si="158"/>
        <v>0</v>
      </c>
      <c r="D240" s="15">
        <f t="shared" si="159"/>
        <v>0</v>
      </c>
      <c r="E240" s="19">
        <f t="shared" si="160"/>
        <v>8206.2114481399167</v>
      </c>
      <c r="F240" s="19">
        <f t="shared" si="161"/>
        <v>16757.036392906746</v>
      </c>
      <c r="G240" s="19">
        <f t="shared" si="162"/>
        <v>9164.1623573830439</v>
      </c>
      <c r="H240" s="19">
        <f t="shared" si="163"/>
        <v>5224.9414009728771</v>
      </c>
      <c r="I240" s="15">
        <f t="shared" si="164"/>
        <v>951.53984909956364</v>
      </c>
      <c r="J240" s="19">
        <f t="shared" si="165"/>
        <v>980.53780513661286</v>
      </c>
      <c r="K240" s="19">
        <f t="shared" si="166"/>
        <v>888.93525359408488</v>
      </c>
      <c r="L240" s="19">
        <f t="shared" si="167"/>
        <v>915.03746882384587</v>
      </c>
      <c r="M240" s="19">
        <f t="shared" ref="M240:M303" si="168">M$227*$A230</f>
        <v>941.94029849847504</v>
      </c>
      <c r="N240" s="19">
        <f>N$227*$A229</f>
        <v>969.66942151858802</v>
      </c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S240" s="17"/>
      <c r="AT240" s="10"/>
      <c r="AU240" s="10"/>
      <c r="AV240" s="10"/>
      <c r="AW240" s="10"/>
      <c r="AX240" s="10"/>
      <c r="AY240" s="10"/>
      <c r="AZ240" s="10"/>
      <c r="BA240" s="10"/>
      <c r="BB240" s="18"/>
      <c r="BC240" s="18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CA240" s="10">
        <f t="shared" si="155"/>
        <v>45000.011696073758</v>
      </c>
    </row>
    <row r="241" spans="1:79">
      <c r="A241" s="81">
        <f t="shared" si="156"/>
        <v>0</v>
      </c>
      <c r="B241" s="10">
        <f t="shared" si="157"/>
        <v>13</v>
      </c>
      <c r="C241" s="77">
        <f t="shared" si="158"/>
        <v>0</v>
      </c>
      <c r="D241" s="15">
        <f t="shared" si="159"/>
        <v>0</v>
      </c>
      <c r="E241" s="19">
        <f t="shared" si="160"/>
        <v>0</v>
      </c>
      <c r="F241" s="19">
        <f t="shared" si="161"/>
        <v>16757.036392906746</v>
      </c>
      <c r="G241" s="19">
        <f t="shared" si="162"/>
        <v>9164.1623573830439</v>
      </c>
      <c r="H241" s="19">
        <f t="shared" si="163"/>
        <v>5224.9414009728771</v>
      </c>
      <c r="I241" s="15">
        <f t="shared" si="164"/>
        <v>951.53984909956364</v>
      </c>
      <c r="J241" s="19">
        <f t="shared" si="165"/>
        <v>980.53780513661286</v>
      </c>
      <c r="K241" s="19">
        <f t="shared" si="166"/>
        <v>888.93525359408488</v>
      </c>
      <c r="L241" s="19">
        <f t="shared" si="167"/>
        <v>915.03746882384587</v>
      </c>
      <c r="M241" s="19">
        <f t="shared" si="168"/>
        <v>941.94029849847504</v>
      </c>
      <c r="N241" s="19">
        <f t="shared" ref="N241:N304" si="169">N$227*$A230</f>
        <v>969.66942151858802</v>
      </c>
      <c r="O241" s="19">
        <f>O$227*$A229</f>
        <v>998.25131721887271</v>
      </c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S241" s="17"/>
      <c r="AT241" s="10"/>
      <c r="AU241" s="10"/>
      <c r="AV241" s="10"/>
      <c r="AW241" s="10"/>
      <c r="AX241" s="10"/>
      <c r="AY241" s="10"/>
      <c r="AZ241" s="10"/>
      <c r="BA241" s="10"/>
      <c r="BB241" s="18"/>
      <c r="BC241" s="18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CA241" s="10">
        <f t="shared" si="155"/>
        <v>37792.051565152709</v>
      </c>
    </row>
    <row r="242" spans="1:79">
      <c r="A242" s="81">
        <f t="shared" si="156"/>
        <v>0</v>
      </c>
      <c r="B242" s="10">
        <f t="shared" si="157"/>
        <v>14</v>
      </c>
      <c r="C242" s="77">
        <f t="shared" si="158"/>
        <v>0</v>
      </c>
      <c r="D242" s="15">
        <f t="shared" si="159"/>
        <v>0</v>
      </c>
      <c r="E242" s="19">
        <f t="shared" si="160"/>
        <v>0</v>
      </c>
      <c r="F242" s="19">
        <f t="shared" si="161"/>
        <v>0</v>
      </c>
      <c r="G242" s="19">
        <f t="shared" si="162"/>
        <v>9164.1623573830439</v>
      </c>
      <c r="H242" s="19">
        <f t="shared" si="163"/>
        <v>5224.9414009728771</v>
      </c>
      <c r="I242" s="15">
        <f t="shared" si="164"/>
        <v>951.53984909956364</v>
      </c>
      <c r="J242" s="19">
        <f t="shared" si="165"/>
        <v>980.53780513661286</v>
      </c>
      <c r="K242" s="19">
        <f t="shared" si="166"/>
        <v>888.93525359408488</v>
      </c>
      <c r="L242" s="19">
        <f t="shared" si="167"/>
        <v>915.03746882384587</v>
      </c>
      <c r="M242" s="19">
        <f t="shared" si="168"/>
        <v>941.94029849847504</v>
      </c>
      <c r="N242" s="19">
        <f t="shared" si="169"/>
        <v>969.66942151858802</v>
      </c>
      <c r="O242" s="19">
        <f t="shared" ref="O242:O304" si="170">O$227*$A230</f>
        <v>998.25131721887271</v>
      </c>
      <c r="P242" s="19">
        <f>P$227*$A229</f>
        <v>1027.7124831109866</v>
      </c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S242" s="17"/>
      <c r="AT242" s="10"/>
      <c r="AU242" s="10"/>
      <c r="AV242" s="10"/>
      <c r="AW242" s="10"/>
      <c r="AX242" s="10"/>
      <c r="AY242" s="10"/>
      <c r="AZ242" s="10"/>
      <c r="BA242" s="10"/>
      <c r="BB242" s="18"/>
      <c r="BC242" s="18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CA242" s="10">
        <f t="shared" si="155"/>
        <v>22062.72765535695</v>
      </c>
    </row>
    <row r="243" spans="1:79">
      <c r="A243" s="81">
        <f t="shared" si="156"/>
        <v>0</v>
      </c>
      <c r="B243" s="10">
        <f t="shared" si="157"/>
        <v>15</v>
      </c>
      <c r="C243" s="77">
        <f t="shared" si="158"/>
        <v>0</v>
      </c>
      <c r="D243" s="15">
        <f t="shared" si="159"/>
        <v>0</v>
      </c>
      <c r="E243" s="19">
        <f t="shared" si="160"/>
        <v>0</v>
      </c>
      <c r="F243" s="19">
        <f t="shared" si="161"/>
        <v>0</v>
      </c>
      <c r="G243" s="19">
        <f t="shared" si="162"/>
        <v>0</v>
      </c>
      <c r="H243" s="19">
        <f t="shared" si="163"/>
        <v>5224.9414009728771</v>
      </c>
      <c r="I243" s="15">
        <f t="shared" si="164"/>
        <v>951.53984909956364</v>
      </c>
      <c r="J243" s="19">
        <f t="shared" si="165"/>
        <v>980.53780513661286</v>
      </c>
      <c r="K243" s="19">
        <f t="shared" si="166"/>
        <v>888.93525359408488</v>
      </c>
      <c r="L243" s="19">
        <f t="shared" si="167"/>
        <v>915.03746882384587</v>
      </c>
      <c r="M243" s="19">
        <f t="shared" si="168"/>
        <v>941.94029849847504</v>
      </c>
      <c r="N243" s="19">
        <f t="shared" si="169"/>
        <v>969.66942151858802</v>
      </c>
      <c r="O243" s="19">
        <f t="shared" si="170"/>
        <v>998.25131721887271</v>
      </c>
      <c r="P243" s="19">
        <f t="shared" ref="P243:P304" si="171">P$227*$A230</f>
        <v>1027.7124831109866</v>
      </c>
      <c r="Q243" s="19">
        <f>Q$227*$A229</f>
        <v>1058.0807515415561</v>
      </c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S243" s="17"/>
      <c r="AT243" s="10"/>
      <c r="AU243" s="10"/>
      <c r="AV243" s="10"/>
      <c r="AW243" s="10"/>
      <c r="AX243" s="10"/>
      <c r="AY243" s="10"/>
      <c r="AZ243" s="10"/>
      <c r="BA243" s="10"/>
      <c r="BB243" s="18"/>
      <c r="BC243" s="18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CA243" s="10">
        <f t="shared" si="155"/>
        <v>13956.646049515464</v>
      </c>
    </row>
    <row r="244" spans="1:79">
      <c r="A244" s="81">
        <f t="shared" si="156"/>
        <v>0</v>
      </c>
      <c r="B244" s="10">
        <f t="shared" si="157"/>
        <v>16</v>
      </c>
      <c r="C244" s="77">
        <f t="shared" si="158"/>
        <v>0</v>
      </c>
      <c r="D244" s="15">
        <f t="shared" si="159"/>
        <v>0</v>
      </c>
      <c r="E244" s="19">
        <f t="shared" si="160"/>
        <v>0</v>
      </c>
      <c r="F244" s="19">
        <f t="shared" si="161"/>
        <v>0</v>
      </c>
      <c r="G244" s="19">
        <f t="shared" si="162"/>
        <v>0</v>
      </c>
      <c r="H244" s="19">
        <f t="shared" si="163"/>
        <v>0</v>
      </c>
      <c r="I244" s="15">
        <f t="shared" si="164"/>
        <v>951.53984909956364</v>
      </c>
      <c r="J244" s="19">
        <f t="shared" si="165"/>
        <v>980.53780513661286</v>
      </c>
      <c r="K244" s="19">
        <f t="shared" si="166"/>
        <v>888.93525359408488</v>
      </c>
      <c r="L244" s="19">
        <f t="shared" si="167"/>
        <v>915.03746882384587</v>
      </c>
      <c r="M244" s="19">
        <f t="shared" si="168"/>
        <v>941.94029849847504</v>
      </c>
      <c r="N244" s="19">
        <f t="shared" si="169"/>
        <v>969.66942151858802</v>
      </c>
      <c r="O244" s="19">
        <f t="shared" si="170"/>
        <v>998.25131721887271</v>
      </c>
      <c r="P244" s="19">
        <f t="shared" si="171"/>
        <v>1027.7124831109866</v>
      </c>
      <c r="Q244" s="19">
        <f t="shared" ref="Q244:Q304" si="172">Q$227*$A230</f>
        <v>1058.0807515415561</v>
      </c>
      <c r="R244" s="19">
        <f>R$227*$A229</f>
        <v>1089.3859185874196</v>
      </c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S244" s="17"/>
      <c r="AT244" s="10"/>
      <c r="AU244" s="10"/>
      <c r="AV244" s="10"/>
      <c r="AW244" s="10"/>
      <c r="AX244" s="10"/>
      <c r="AY244" s="10"/>
      <c r="AZ244" s="10"/>
      <c r="BA244" s="10"/>
      <c r="BB244" s="18"/>
      <c r="BC244" s="18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CA244" s="10">
        <f t="shared" si="155"/>
        <v>9821.0905671300043</v>
      </c>
    </row>
    <row r="245" spans="1:79">
      <c r="A245" s="81">
        <f t="shared" si="156"/>
        <v>0</v>
      </c>
      <c r="B245" s="10">
        <f t="shared" si="157"/>
        <v>17</v>
      </c>
      <c r="C245" s="77">
        <f t="shared" si="158"/>
        <v>0</v>
      </c>
      <c r="D245" s="15">
        <f t="shared" si="159"/>
        <v>0</v>
      </c>
      <c r="E245" s="19">
        <f t="shared" si="160"/>
        <v>0</v>
      </c>
      <c r="F245" s="19">
        <f t="shared" si="161"/>
        <v>0</v>
      </c>
      <c r="G245" s="19">
        <f t="shared" si="162"/>
        <v>0</v>
      </c>
      <c r="H245" s="19">
        <f t="shared" si="163"/>
        <v>0</v>
      </c>
      <c r="I245" s="15">
        <f t="shared" si="164"/>
        <v>0</v>
      </c>
      <c r="J245" s="19">
        <f t="shared" si="165"/>
        <v>980.53780513661286</v>
      </c>
      <c r="K245" s="19">
        <f t="shared" si="166"/>
        <v>888.93525359408488</v>
      </c>
      <c r="L245" s="19">
        <f t="shared" si="167"/>
        <v>915.03746882384587</v>
      </c>
      <c r="M245" s="19">
        <f t="shared" si="168"/>
        <v>941.94029849847504</v>
      </c>
      <c r="N245" s="19">
        <f t="shared" si="169"/>
        <v>969.66942151858802</v>
      </c>
      <c r="O245" s="19">
        <f t="shared" si="170"/>
        <v>998.25131721887271</v>
      </c>
      <c r="P245" s="19">
        <f t="shared" si="171"/>
        <v>1027.7124831109866</v>
      </c>
      <c r="Q245" s="19">
        <f t="shared" si="172"/>
        <v>1058.0807515415561</v>
      </c>
      <c r="R245" s="19">
        <f t="shared" ref="R245:R304" si="173">R$227*$A230</f>
        <v>1089.3859185874196</v>
      </c>
      <c r="S245" s="19">
        <f>S$227*$A229</f>
        <v>1121.6559007836322</v>
      </c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S245" s="17"/>
      <c r="AT245" s="10"/>
      <c r="AU245" s="10"/>
      <c r="AV245" s="10"/>
      <c r="AW245" s="10"/>
      <c r="AX245" s="10"/>
      <c r="AY245" s="10"/>
      <c r="AZ245" s="10"/>
      <c r="BA245" s="10"/>
      <c r="BB245" s="18"/>
      <c r="BC245" s="18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CA245" s="10">
        <f t="shared" si="155"/>
        <v>9991.2066188140743</v>
      </c>
    </row>
    <row r="246" spans="1:79">
      <c r="A246" s="81">
        <f t="shared" si="156"/>
        <v>0</v>
      </c>
      <c r="B246" s="10">
        <f t="shared" si="157"/>
        <v>18</v>
      </c>
      <c r="C246" s="77">
        <f t="shared" si="158"/>
        <v>0</v>
      </c>
      <c r="D246" s="15">
        <f t="shared" si="159"/>
        <v>0</v>
      </c>
      <c r="E246" s="19">
        <f t="shared" si="160"/>
        <v>0</v>
      </c>
      <c r="F246" s="19">
        <f t="shared" si="161"/>
        <v>0</v>
      </c>
      <c r="G246" s="19">
        <f t="shared" si="162"/>
        <v>0</v>
      </c>
      <c r="H246" s="19">
        <f t="shared" si="163"/>
        <v>0</v>
      </c>
      <c r="I246" s="15">
        <f t="shared" si="164"/>
        <v>0</v>
      </c>
      <c r="J246" s="19">
        <f t="shared" si="165"/>
        <v>0</v>
      </c>
      <c r="K246" s="19">
        <f t="shared" si="166"/>
        <v>888.93525359408488</v>
      </c>
      <c r="L246" s="19">
        <f t="shared" si="167"/>
        <v>915.03746882384587</v>
      </c>
      <c r="M246" s="19">
        <f t="shared" si="168"/>
        <v>941.94029849847504</v>
      </c>
      <c r="N246" s="19">
        <f t="shared" si="169"/>
        <v>969.66942151858802</v>
      </c>
      <c r="O246" s="19">
        <f t="shared" si="170"/>
        <v>998.25131721887271</v>
      </c>
      <c r="P246" s="19">
        <f t="shared" si="171"/>
        <v>1027.7124831109866</v>
      </c>
      <c r="Q246" s="19">
        <f t="shared" si="172"/>
        <v>1058.0807515415561</v>
      </c>
      <c r="R246" s="19">
        <f t="shared" si="173"/>
        <v>1089.3859185874196</v>
      </c>
      <c r="S246" s="19">
        <f t="shared" ref="S246:S304" si="174">S$227*$A230</f>
        <v>1121.6559007836322</v>
      </c>
      <c r="T246" s="19">
        <f>T$227*$A229</f>
        <v>1154.9231444665281</v>
      </c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S246" s="17"/>
      <c r="AT246" s="10"/>
      <c r="AU246" s="10"/>
      <c r="AV246" s="10"/>
      <c r="AW246" s="10"/>
      <c r="AX246" s="10"/>
      <c r="AY246" s="10"/>
      <c r="AZ246" s="10"/>
      <c r="BA246" s="10"/>
      <c r="BB246" s="18"/>
      <c r="BC246" s="18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CA246" s="10">
        <f t="shared" si="155"/>
        <v>10165.591958143988</v>
      </c>
    </row>
    <row r="247" spans="1:79">
      <c r="A247" s="81">
        <f t="shared" si="156"/>
        <v>0</v>
      </c>
      <c r="B247" s="10">
        <f t="shared" si="157"/>
        <v>19</v>
      </c>
      <c r="C247" s="77">
        <f t="shared" si="158"/>
        <v>0</v>
      </c>
      <c r="D247" s="15">
        <f t="shared" si="159"/>
        <v>0</v>
      </c>
      <c r="E247" s="19">
        <f t="shared" si="160"/>
        <v>0</v>
      </c>
      <c r="F247" s="19">
        <f t="shared" si="161"/>
        <v>0</v>
      </c>
      <c r="G247" s="19">
        <f t="shared" si="162"/>
        <v>0</v>
      </c>
      <c r="H247" s="19">
        <f t="shared" si="163"/>
        <v>0</v>
      </c>
      <c r="I247" s="15">
        <f t="shared" si="164"/>
        <v>0</v>
      </c>
      <c r="J247" s="19">
        <f t="shared" si="165"/>
        <v>0</v>
      </c>
      <c r="K247" s="19">
        <f t="shared" si="166"/>
        <v>0</v>
      </c>
      <c r="L247" s="19">
        <f t="shared" si="167"/>
        <v>915.03746882384587</v>
      </c>
      <c r="M247" s="19">
        <f t="shared" si="168"/>
        <v>941.94029849847504</v>
      </c>
      <c r="N247" s="19">
        <f t="shared" si="169"/>
        <v>969.66942151858802</v>
      </c>
      <c r="O247" s="19">
        <f t="shared" si="170"/>
        <v>998.25131721887271</v>
      </c>
      <c r="P247" s="19">
        <f t="shared" si="171"/>
        <v>1027.7124831109866</v>
      </c>
      <c r="Q247" s="19">
        <f t="shared" si="172"/>
        <v>1058.0807515415561</v>
      </c>
      <c r="R247" s="19">
        <f t="shared" si="173"/>
        <v>1089.3859185874196</v>
      </c>
      <c r="S247" s="19">
        <f t="shared" si="174"/>
        <v>1121.6559007836322</v>
      </c>
      <c r="T247" s="19">
        <f t="shared" ref="T247:T304" si="175">T$227*$A230</f>
        <v>1154.9231444665281</v>
      </c>
      <c r="U247" s="19">
        <f>U$227*$A229</f>
        <v>1189.2191089947426</v>
      </c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S247" s="17"/>
      <c r="AT247" s="10"/>
      <c r="AU247" s="10"/>
      <c r="AV247" s="10"/>
      <c r="AW247" s="10"/>
      <c r="AX247" s="10"/>
      <c r="AY247" s="10"/>
      <c r="AZ247" s="10"/>
      <c r="BA247" s="10"/>
      <c r="BB247" s="18"/>
      <c r="BC247" s="18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CA247" s="10">
        <f t="shared" si="155"/>
        <v>10465.875813544648</v>
      </c>
    </row>
    <row r="248" spans="1:79">
      <c r="A248" s="81">
        <f t="shared" si="156"/>
        <v>0</v>
      </c>
      <c r="B248" s="10">
        <f t="shared" si="157"/>
        <v>20</v>
      </c>
      <c r="C248" s="77">
        <f t="shared" si="158"/>
        <v>0</v>
      </c>
      <c r="D248" s="15">
        <f t="shared" si="159"/>
        <v>0</v>
      </c>
      <c r="E248" s="19">
        <f t="shared" si="160"/>
        <v>0</v>
      </c>
      <c r="F248" s="19">
        <f t="shared" si="161"/>
        <v>0</v>
      </c>
      <c r="G248" s="19">
        <f t="shared" si="162"/>
        <v>0</v>
      </c>
      <c r="H248" s="19">
        <f t="shared" si="163"/>
        <v>0</v>
      </c>
      <c r="I248" s="15">
        <f t="shared" si="164"/>
        <v>0</v>
      </c>
      <c r="J248" s="19">
        <f t="shared" si="165"/>
        <v>0</v>
      </c>
      <c r="K248" s="19">
        <f t="shared" si="166"/>
        <v>0</v>
      </c>
      <c r="L248" s="19">
        <f t="shared" si="167"/>
        <v>0</v>
      </c>
      <c r="M248" s="19">
        <f t="shared" si="168"/>
        <v>941.94029849847504</v>
      </c>
      <c r="N248" s="19">
        <f t="shared" si="169"/>
        <v>969.66942151858802</v>
      </c>
      <c r="O248" s="19">
        <f t="shared" si="170"/>
        <v>998.25131721887271</v>
      </c>
      <c r="P248" s="19">
        <f t="shared" si="171"/>
        <v>1027.7124831109866</v>
      </c>
      <c r="Q248" s="19">
        <f t="shared" si="172"/>
        <v>1058.0807515415561</v>
      </c>
      <c r="R248" s="19">
        <f t="shared" si="173"/>
        <v>1089.3859185874196</v>
      </c>
      <c r="S248" s="19">
        <f t="shared" si="174"/>
        <v>1121.6559007836322</v>
      </c>
      <c r="T248" s="19">
        <f t="shared" si="175"/>
        <v>1154.9231444665281</v>
      </c>
      <c r="U248" s="19">
        <f t="shared" ref="U248:U304" si="176">U$227*$A230</f>
        <v>1189.2191089947426</v>
      </c>
      <c r="V248" s="19">
        <f>V$227*$A229</f>
        <v>1224.5756077635544</v>
      </c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S248" s="17"/>
      <c r="AT248" s="10"/>
      <c r="AU248" s="10"/>
      <c r="AV248" s="10"/>
      <c r="AW248" s="10"/>
      <c r="AX248" s="10"/>
      <c r="AY248" s="10"/>
      <c r="AZ248" s="10"/>
      <c r="BA248" s="10"/>
      <c r="BB248" s="18"/>
      <c r="BC248" s="18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CA248" s="10">
        <f t="shared" si="155"/>
        <v>10775.413952484356</v>
      </c>
    </row>
    <row r="249" spans="1:79">
      <c r="A249" s="81">
        <f t="shared" si="156"/>
        <v>0</v>
      </c>
      <c r="B249" s="10">
        <f t="shared" si="157"/>
        <v>21</v>
      </c>
      <c r="C249" s="77">
        <f t="shared" si="158"/>
        <v>0</v>
      </c>
      <c r="D249" s="15">
        <f t="shared" si="159"/>
        <v>0</v>
      </c>
      <c r="E249" s="19">
        <f t="shared" si="160"/>
        <v>0</v>
      </c>
      <c r="F249" s="19">
        <f t="shared" si="161"/>
        <v>0</v>
      </c>
      <c r="G249" s="19">
        <f t="shared" si="162"/>
        <v>0</v>
      </c>
      <c r="H249" s="19">
        <f t="shared" si="163"/>
        <v>0</v>
      </c>
      <c r="I249" s="15">
        <f t="shared" si="164"/>
        <v>0</v>
      </c>
      <c r="J249" s="19">
        <f t="shared" si="165"/>
        <v>0</v>
      </c>
      <c r="K249" s="19">
        <f t="shared" si="166"/>
        <v>0</v>
      </c>
      <c r="L249" s="19">
        <f t="shared" si="167"/>
        <v>0</v>
      </c>
      <c r="M249" s="19">
        <f t="shared" si="168"/>
        <v>0</v>
      </c>
      <c r="N249" s="19">
        <f t="shared" si="169"/>
        <v>969.66942151858802</v>
      </c>
      <c r="O249" s="19">
        <f t="shared" si="170"/>
        <v>998.25131721887271</v>
      </c>
      <c r="P249" s="19">
        <f t="shared" si="171"/>
        <v>1027.7124831109866</v>
      </c>
      <c r="Q249" s="19">
        <f t="shared" si="172"/>
        <v>1058.0807515415561</v>
      </c>
      <c r="R249" s="19">
        <f t="shared" si="173"/>
        <v>1089.3859185874196</v>
      </c>
      <c r="S249" s="19">
        <f t="shared" si="174"/>
        <v>1121.6559007836322</v>
      </c>
      <c r="T249" s="19">
        <f t="shared" si="175"/>
        <v>1154.9231444665281</v>
      </c>
      <c r="U249" s="19">
        <f t="shared" si="176"/>
        <v>1189.2191089947426</v>
      </c>
      <c r="V249" s="19">
        <f t="shared" ref="V249:V304" si="177">V$227*$A230</f>
        <v>1224.5756077635544</v>
      </c>
      <c r="W249" s="19">
        <f>W$227*$A229</f>
        <v>1261.0269145928614</v>
      </c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S249" s="17"/>
      <c r="AT249" s="10"/>
      <c r="AU249" s="10"/>
      <c r="AV249" s="10"/>
      <c r="AW249" s="10"/>
      <c r="AX249" s="10"/>
      <c r="AY249" s="10"/>
      <c r="AZ249" s="10"/>
      <c r="BA249" s="10"/>
      <c r="BB249" s="18"/>
      <c r="BC249" s="18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CA249" s="10">
        <f t="shared" si="155"/>
        <v>11094.500568578742</v>
      </c>
    </row>
    <row r="250" spans="1:79">
      <c r="A250" s="81">
        <f t="shared" si="156"/>
        <v>0</v>
      </c>
      <c r="B250" s="10">
        <f t="shared" si="157"/>
        <v>22</v>
      </c>
      <c r="C250" s="77">
        <f t="shared" si="158"/>
        <v>0</v>
      </c>
      <c r="D250" s="15">
        <f t="shared" si="159"/>
        <v>0</v>
      </c>
      <c r="E250" s="19">
        <f t="shared" si="160"/>
        <v>0</v>
      </c>
      <c r="F250" s="19">
        <f t="shared" si="161"/>
        <v>0</v>
      </c>
      <c r="G250" s="19">
        <f t="shared" si="162"/>
        <v>0</v>
      </c>
      <c r="H250" s="19">
        <f t="shared" si="163"/>
        <v>0</v>
      </c>
      <c r="I250" s="15">
        <f t="shared" si="164"/>
        <v>0</v>
      </c>
      <c r="J250" s="19">
        <f t="shared" si="165"/>
        <v>0</v>
      </c>
      <c r="K250" s="19">
        <f t="shared" si="166"/>
        <v>0</v>
      </c>
      <c r="L250" s="19">
        <f t="shared" si="167"/>
        <v>0</v>
      </c>
      <c r="M250" s="19">
        <f t="shared" si="168"/>
        <v>0</v>
      </c>
      <c r="N250" s="19">
        <f t="shared" si="169"/>
        <v>0</v>
      </c>
      <c r="O250" s="19">
        <f t="shared" si="170"/>
        <v>998.25131721887271</v>
      </c>
      <c r="P250" s="19">
        <f t="shared" si="171"/>
        <v>1027.7124831109866</v>
      </c>
      <c r="Q250" s="19">
        <f t="shared" si="172"/>
        <v>1058.0807515415561</v>
      </c>
      <c r="R250" s="19">
        <f t="shared" si="173"/>
        <v>1089.3859185874196</v>
      </c>
      <c r="S250" s="19">
        <f t="shared" si="174"/>
        <v>1121.6559007836322</v>
      </c>
      <c r="T250" s="19">
        <f t="shared" si="175"/>
        <v>1154.9231444665281</v>
      </c>
      <c r="U250" s="19">
        <f t="shared" si="176"/>
        <v>1189.2191089947426</v>
      </c>
      <c r="V250" s="19">
        <f t="shared" si="177"/>
        <v>1224.5756077635544</v>
      </c>
      <c r="W250" s="19">
        <f t="shared" ref="W250:W304" si="178">W$227*$A230</f>
        <v>1261.0269145928614</v>
      </c>
      <c r="X250" s="19">
        <f>X$227*$A229</f>
        <v>1298.60868673507</v>
      </c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S250" s="17"/>
      <c r="AT250" s="10"/>
      <c r="AU250" s="10"/>
      <c r="AV250" s="10"/>
      <c r="AW250" s="10"/>
      <c r="AX250" s="10"/>
      <c r="AY250" s="10"/>
      <c r="AZ250" s="10"/>
      <c r="BA250" s="10"/>
      <c r="BB250" s="18"/>
      <c r="BC250" s="18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CA250" s="10">
        <f t="shared" si="155"/>
        <v>11423.439833795224</v>
      </c>
    </row>
    <row r="251" spans="1:79">
      <c r="A251" s="81">
        <f t="shared" si="156"/>
        <v>0</v>
      </c>
      <c r="B251" s="10">
        <f t="shared" si="157"/>
        <v>23</v>
      </c>
      <c r="C251" s="77">
        <f t="shared" si="158"/>
        <v>0</v>
      </c>
      <c r="D251" s="15">
        <f t="shared" si="159"/>
        <v>0</v>
      </c>
      <c r="E251" s="19">
        <f t="shared" si="160"/>
        <v>0</v>
      </c>
      <c r="F251" s="19">
        <f t="shared" si="161"/>
        <v>0</v>
      </c>
      <c r="G251" s="19">
        <f t="shared" si="162"/>
        <v>0</v>
      </c>
      <c r="H251" s="19">
        <f t="shared" si="163"/>
        <v>0</v>
      </c>
      <c r="I251" s="15">
        <f t="shared" si="164"/>
        <v>0</v>
      </c>
      <c r="J251" s="19">
        <f t="shared" si="165"/>
        <v>0</v>
      </c>
      <c r="K251" s="19">
        <f t="shared" si="166"/>
        <v>0</v>
      </c>
      <c r="L251" s="19">
        <f t="shared" si="167"/>
        <v>0</v>
      </c>
      <c r="M251" s="19">
        <f t="shared" si="168"/>
        <v>0</v>
      </c>
      <c r="N251" s="19">
        <f t="shared" si="169"/>
        <v>0</v>
      </c>
      <c r="O251" s="19">
        <f t="shared" si="170"/>
        <v>0</v>
      </c>
      <c r="P251" s="19">
        <f t="shared" si="171"/>
        <v>1027.7124831109866</v>
      </c>
      <c r="Q251" s="19">
        <f t="shared" si="172"/>
        <v>1058.0807515415561</v>
      </c>
      <c r="R251" s="19">
        <f t="shared" si="173"/>
        <v>1089.3859185874196</v>
      </c>
      <c r="S251" s="19">
        <f t="shared" si="174"/>
        <v>1121.6559007836322</v>
      </c>
      <c r="T251" s="19">
        <f t="shared" si="175"/>
        <v>1154.9231444665281</v>
      </c>
      <c r="U251" s="19">
        <f t="shared" si="176"/>
        <v>1189.2191089947426</v>
      </c>
      <c r="V251" s="19">
        <f t="shared" si="177"/>
        <v>1224.5756077635544</v>
      </c>
      <c r="W251" s="19">
        <f t="shared" si="178"/>
        <v>1261.0269145928614</v>
      </c>
      <c r="X251" s="19">
        <f t="shared" ref="X251:X304" si="179">X$227*$A230</f>
        <v>1298.60868673507</v>
      </c>
      <c r="Y251" s="19">
        <f>Y$227*$A229</f>
        <v>1337.3551785926093</v>
      </c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S251" s="17"/>
      <c r="AT251" s="10"/>
      <c r="AU251" s="10"/>
      <c r="AV251" s="10"/>
      <c r="AW251" s="10"/>
      <c r="AX251" s="10"/>
      <c r="AY251" s="10"/>
      <c r="AZ251" s="10"/>
      <c r="BA251" s="10"/>
      <c r="BB251" s="18"/>
      <c r="BC251" s="18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CA251" s="10">
        <f t="shared" si="155"/>
        <v>11762.543695168959</v>
      </c>
    </row>
    <row r="252" spans="1:79">
      <c r="A252" s="81">
        <f t="shared" si="156"/>
        <v>0</v>
      </c>
      <c r="B252" s="10">
        <f t="shared" si="157"/>
        <v>24</v>
      </c>
      <c r="C252" s="77">
        <f t="shared" si="158"/>
        <v>0</v>
      </c>
      <c r="D252" s="15">
        <f t="shared" si="159"/>
        <v>0</v>
      </c>
      <c r="E252" s="19">
        <f t="shared" si="160"/>
        <v>0</v>
      </c>
      <c r="F252" s="19">
        <f t="shared" si="161"/>
        <v>0</v>
      </c>
      <c r="G252" s="19">
        <f t="shared" si="162"/>
        <v>0</v>
      </c>
      <c r="H252" s="19">
        <f t="shared" si="163"/>
        <v>0</v>
      </c>
      <c r="I252" s="15">
        <f t="shared" si="164"/>
        <v>0</v>
      </c>
      <c r="J252" s="19">
        <f t="shared" si="165"/>
        <v>0</v>
      </c>
      <c r="K252" s="19">
        <f t="shared" si="166"/>
        <v>0</v>
      </c>
      <c r="L252" s="19">
        <f t="shared" si="167"/>
        <v>0</v>
      </c>
      <c r="M252" s="19">
        <f t="shared" si="168"/>
        <v>0</v>
      </c>
      <c r="N252" s="19">
        <f t="shared" si="169"/>
        <v>0</v>
      </c>
      <c r="O252" s="19">
        <f t="shared" si="170"/>
        <v>0</v>
      </c>
      <c r="P252" s="19">
        <f t="shared" si="171"/>
        <v>0</v>
      </c>
      <c r="Q252" s="19">
        <f t="shared" si="172"/>
        <v>1058.0807515415561</v>
      </c>
      <c r="R252" s="19">
        <f t="shared" si="173"/>
        <v>1089.3859185874196</v>
      </c>
      <c r="S252" s="19">
        <f t="shared" si="174"/>
        <v>1121.6559007836322</v>
      </c>
      <c r="T252" s="19">
        <f t="shared" si="175"/>
        <v>1154.9231444665281</v>
      </c>
      <c r="U252" s="19">
        <f t="shared" si="176"/>
        <v>1189.2191089947426</v>
      </c>
      <c r="V252" s="19">
        <f t="shared" si="177"/>
        <v>1224.5756077635544</v>
      </c>
      <c r="W252" s="19">
        <f t="shared" si="178"/>
        <v>1261.0269145928614</v>
      </c>
      <c r="X252" s="19">
        <f t="shared" si="179"/>
        <v>1298.60868673507</v>
      </c>
      <c r="Y252" s="19">
        <f t="shared" ref="Y252:Y304" si="180">Y$227*$A230</f>
        <v>1337.3551785926093</v>
      </c>
      <c r="Z252" s="19">
        <f>Z$227*$A229</f>
        <v>0</v>
      </c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S252" s="17"/>
      <c r="AT252" s="10"/>
      <c r="AU252" s="10"/>
      <c r="AV252" s="10"/>
      <c r="AW252" s="10"/>
      <c r="AX252" s="10"/>
      <c r="AY252" s="10"/>
      <c r="AZ252" s="10"/>
      <c r="BA252" s="10"/>
      <c r="BB252" s="18"/>
      <c r="BC252" s="18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CA252" s="10">
        <f t="shared" si="155"/>
        <v>10734.831212057972</v>
      </c>
    </row>
    <row r="253" spans="1:79">
      <c r="A253" s="81">
        <f t="shared" si="156"/>
        <v>0</v>
      </c>
      <c r="B253" s="10">
        <f t="shared" si="157"/>
        <v>25</v>
      </c>
      <c r="C253" s="77">
        <f t="shared" si="158"/>
        <v>0</v>
      </c>
      <c r="D253" s="15">
        <f t="shared" si="159"/>
        <v>0</v>
      </c>
      <c r="E253" s="19">
        <f t="shared" si="160"/>
        <v>0</v>
      </c>
      <c r="F253" s="19">
        <f t="shared" si="161"/>
        <v>0</v>
      </c>
      <c r="G253" s="19">
        <f t="shared" si="162"/>
        <v>0</v>
      </c>
      <c r="H253" s="19">
        <f t="shared" si="163"/>
        <v>0</v>
      </c>
      <c r="I253" s="15">
        <f t="shared" si="164"/>
        <v>0</v>
      </c>
      <c r="J253" s="19">
        <f t="shared" si="165"/>
        <v>0</v>
      </c>
      <c r="K253" s="19">
        <f t="shared" si="166"/>
        <v>0</v>
      </c>
      <c r="L253" s="19">
        <f t="shared" si="167"/>
        <v>0</v>
      </c>
      <c r="M253" s="19">
        <f t="shared" si="168"/>
        <v>0</v>
      </c>
      <c r="N253" s="19">
        <f t="shared" si="169"/>
        <v>0</v>
      </c>
      <c r="O253" s="19">
        <f t="shared" si="170"/>
        <v>0</v>
      </c>
      <c r="P253" s="19">
        <f t="shared" si="171"/>
        <v>0</v>
      </c>
      <c r="Q253" s="19">
        <f t="shared" si="172"/>
        <v>0</v>
      </c>
      <c r="R253" s="19">
        <f t="shared" si="173"/>
        <v>1089.3859185874196</v>
      </c>
      <c r="S253" s="19">
        <f t="shared" si="174"/>
        <v>1121.6559007836322</v>
      </c>
      <c r="T253" s="19">
        <f t="shared" si="175"/>
        <v>1154.9231444665281</v>
      </c>
      <c r="U253" s="19">
        <f t="shared" si="176"/>
        <v>1189.2191089947426</v>
      </c>
      <c r="V253" s="19">
        <f t="shared" si="177"/>
        <v>1224.5756077635544</v>
      </c>
      <c r="W253" s="19">
        <f t="shared" si="178"/>
        <v>1261.0269145928614</v>
      </c>
      <c r="X253" s="19">
        <f t="shared" si="179"/>
        <v>1298.60868673507</v>
      </c>
      <c r="Y253" s="19">
        <f t="shared" si="180"/>
        <v>1337.3551785926093</v>
      </c>
      <c r="Z253" s="19">
        <f t="shared" ref="Z253:Z304" si="181">Z$227*$A230</f>
        <v>0</v>
      </c>
      <c r="AA253" s="19">
        <f>AA$227*$A229</f>
        <v>0</v>
      </c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S253" s="17"/>
      <c r="AT253" s="10"/>
      <c r="AU253" s="10"/>
      <c r="AV253" s="10"/>
      <c r="AW253" s="10"/>
      <c r="AX253" s="10"/>
      <c r="AY253" s="10"/>
      <c r="AZ253" s="10"/>
      <c r="BA253" s="10"/>
      <c r="BB253" s="18"/>
      <c r="BC253" s="18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CA253" s="10">
        <f t="shared" si="155"/>
        <v>9676.7504605164177</v>
      </c>
    </row>
    <row r="254" spans="1:79">
      <c r="A254" s="81">
        <f t="shared" si="156"/>
        <v>0</v>
      </c>
      <c r="B254" s="10">
        <f t="shared" si="157"/>
        <v>26</v>
      </c>
      <c r="C254" s="77">
        <f t="shared" si="158"/>
        <v>0</v>
      </c>
      <c r="D254" s="15">
        <f t="shared" si="159"/>
        <v>0</v>
      </c>
      <c r="E254" s="19">
        <f t="shared" si="160"/>
        <v>0</v>
      </c>
      <c r="F254" s="19">
        <f t="shared" si="161"/>
        <v>0</v>
      </c>
      <c r="G254" s="19">
        <f t="shared" si="162"/>
        <v>0</v>
      </c>
      <c r="H254" s="19">
        <f t="shared" si="163"/>
        <v>0</v>
      </c>
      <c r="I254" s="15">
        <f t="shared" si="164"/>
        <v>0</v>
      </c>
      <c r="J254" s="19">
        <f t="shared" si="165"/>
        <v>0</v>
      </c>
      <c r="K254" s="19">
        <f t="shared" si="166"/>
        <v>0</v>
      </c>
      <c r="L254" s="19">
        <f t="shared" si="167"/>
        <v>0</v>
      </c>
      <c r="M254" s="19">
        <f t="shared" si="168"/>
        <v>0</v>
      </c>
      <c r="N254" s="19">
        <f t="shared" si="169"/>
        <v>0</v>
      </c>
      <c r="O254" s="19">
        <f t="shared" si="170"/>
        <v>0</v>
      </c>
      <c r="P254" s="19">
        <f t="shared" si="171"/>
        <v>0</v>
      </c>
      <c r="Q254" s="19">
        <f t="shared" si="172"/>
        <v>0</v>
      </c>
      <c r="R254" s="19">
        <f t="shared" si="173"/>
        <v>0</v>
      </c>
      <c r="S254" s="19">
        <f t="shared" si="174"/>
        <v>1121.6559007836322</v>
      </c>
      <c r="T254" s="19">
        <f t="shared" si="175"/>
        <v>1154.9231444665281</v>
      </c>
      <c r="U254" s="19">
        <f t="shared" si="176"/>
        <v>1189.2191089947426</v>
      </c>
      <c r="V254" s="19">
        <f t="shared" si="177"/>
        <v>1224.5756077635544</v>
      </c>
      <c r="W254" s="19">
        <f t="shared" si="178"/>
        <v>1261.0269145928614</v>
      </c>
      <c r="X254" s="19">
        <f t="shared" si="179"/>
        <v>1298.60868673507</v>
      </c>
      <c r="Y254" s="19">
        <f t="shared" si="180"/>
        <v>1337.3551785926093</v>
      </c>
      <c r="Z254" s="19">
        <f t="shared" si="181"/>
        <v>0</v>
      </c>
      <c r="AA254" s="19">
        <f t="shared" ref="AA254:AA304" si="182">AA$227*$A230</f>
        <v>0</v>
      </c>
      <c r="AB254" s="19">
        <f>AB$227*$A229</f>
        <v>0</v>
      </c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S254" s="17"/>
      <c r="AT254" s="10"/>
      <c r="AU254" s="10"/>
      <c r="AV254" s="10"/>
      <c r="AW254" s="10"/>
      <c r="AX254" s="10"/>
      <c r="AY254" s="10"/>
      <c r="AZ254" s="10"/>
      <c r="BA254" s="10"/>
      <c r="BB254" s="18"/>
      <c r="BC254" s="18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CA254" s="10">
        <f t="shared" si="155"/>
        <v>8587.3645419289969</v>
      </c>
    </row>
    <row r="255" spans="1:79">
      <c r="A255" s="81">
        <f t="shared" si="156"/>
        <v>0</v>
      </c>
      <c r="B255" s="10">
        <f t="shared" si="157"/>
        <v>27</v>
      </c>
      <c r="C255" s="77">
        <f t="shared" si="158"/>
        <v>0</v>
      </c>
      <c r="D255" s="15">
        <f t="shared" si="159"/>
        <v>0</v>
      </c>
      <c r="E255" s="19">
        <f t="shared" si="160"/>
        <v>0</v>
      </c>
      <c r="F255" s="19">
        <f t="shared" si="161"/>
        <v>0</v>
      </c>
      <c r="G255" s="19">
        <f t="shared" si="162"/>
        <v>0</v>
      </c>
      <c r="H255" s="19">
        <f t="shared" si="163"/>
        <v>0</v>
      </c>
      <c r="I255" s="15">
        <f t="shared" si="164"/>
        <v>0</v>
      </c>
      <c r="J255" s="19">
        <f t="shared" si="165"/>
        <v>0</v>
      </c>
      <c r="K255" s="19">
        <f t="shared" si="166"/>
        <v>0</v>
      </c>
      <c r="L255" s="19">
        <f t="shared" si="167"/>
        <v>0</v>
      </c>
      <c r="M255" s="19">
        <f t="shared" si="168"/>
        <v>0</v>
      </c>
      <c r="N255" s="19">
        <f t="shared" si="169"/>
        <v>0</v>
      </c>
      <c r="O255" s="19">
        <f t="shared" si="170"/>
        <v>0</v>
      </c>
      <c r="P255" s="19">
        <f t="shared" si="171"/>
        <v>0</v>
      </c>
      <c r="Q255" s="19">
        <f t="shared" si="172"/>
        <v>0</v>
      </c>
      <c r="R255" s="19">
        <f t="shared" si="173"/>
        <v>0</v>
      </c>
      <c r="S255" s="19">
        <f t="shared" si="174"/>
        <v>0</v>
      </c>
      <c r="T255" s="19">
        <f t="shared" si="175"/>
        <v>1154.9231444665281</v>
      </c>
      <c r="U255" s="19">
        <f t="shared" si="176"/>
        <v>1189.2191089947426</v>
      </c>
      <c r="V255" s="19">
        <f t="shared" si="177"/>
        <v>1224.5756077635544</v>
      </c>
      <c r="W255" s="19">
        <f t="shared" si="178"/>
        <v>1261.0269145928614</v>
      </c>
      <c r="X255" s="19">
        <f t="shared" si="179"/>
        <v>1298.60868673507</v>
      </c>
      <c r="Y255" s="19">
        <f t="shared" si="180"/>
        <v>1337.3551785926093</v>
      </c>
      <c r="Z255" s="19">
        <f t="shared" si="181"/>
        <v>0</v>
      </c>
      <c r="AA255" s="19">
        <f t="shared" si="182"/>
        <v>0</v>
      </c>
      <c r="AB255" s="19">
        <f t="shared" ref="AB255:AB304" si="183">AB$227*$A230</f>
        <v>0</v>
      </c>
      <c r="AC255" s="19">
        <f>AC$227*$A229</f>
        <v>0</v>
      </c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S255" s="17"/>
      <c r="AT255" s="10"/>
      <c r="AU255" s="10"/>
      <c r="AV255" s="10"/>
      <c r="AW255" s="10"/>
      <c r="AX255" s="10"/>
      <c r="AY255" s="10"/>
      <c r="AZ255" s="10"/>
      <c r="BA255" s="10"/>
      <c r="BB255" s="18"/>
      <c r="BC255" s="18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CA255" s="10">
        <f t="shared" si="155"/>
        <v>7465.7086411453665</v>
      </c>
    </row>
    <row r="256" spans="1:79">
      <c r="A256" s="81">
        <f t="shared" si="156"/>
        <v>0</v>
      </c>
      <c r="B256" s="10">
        <f t="shared" si="157"/>
        <v>28</v>
      </c>
      <c r="C256" s="77">
        <f t="shared" si="158"/>
        <v>0</v>
      </c>
      <c r="D256" s="15">
        <f t="shared" si="159"/>
        <v>0</v>
      </c>
      <c r="E256" s="19">
        <f t="shared" si="160"/>
        <v>0</v>
      </c>
      <c r="F256" s="19">
        <f t="shared" si="161"/>
        <v>0</v>
      </c>
      <c r="G256" s="19">
        <f t="shared" si="162"/>
        <v>0</v>
      </c>
      <c r="H256" s="19">
        <f t="shared" si="163"/>
        <v>0</v>
      </c>
      <c r="I256" s="15">
        <f t="shared" si="164"/>
        <v>0</v>
      </c>
      <c r="J256" s="19">
        <f t="shared" si="165"/>
        <v>0</v>
      </c>
      <c r="K256" s="19">
        <f t="shared" si="166"/>
        <v>0</v>
      </c>
      <c r="L256" s="19">
        <f t="shared" si="167"/>
        <v>0</v>
      </c>
      <c r="M256" s="19">
        <f t="shared" si="168"/>
        <v>0</v>
      </c>
      <c r="N256" s="19">
        <f t="shared" si="169"/>
        <v>0</v>
      </c>
      <c r="O256" s="19">
        <f t="shared" si="170"/>
        <v>0</v>
      </c>
      <c r="P256" s="19">
        <f t="shared" si="171"/>
        <v>0</v>
      </c>
      <c r="Q256" s="19">
        <f t="shared" si="172"/>
        <v>0</v>
      </c>
      <c r="R256" s="19">
        <f t="shared" si="173"/>
        <v>0</v>
      </c>
      <c r="S256" s="19">
        <f t="shared" si="174"/>
        <v>0</v>
      </c>
      <c r="T256" s="19">
        <f t="shared" si="175"/>
        <v>0</v>
      </c>
      <c r="U256" s="19">
        <f t="shared" si="176"/>
        <v>1189.2191089947426</v>
      </c>
      <c r="V256" s="19">
        <f t="shared" si="177"/>
        <v>1224.5756077635544</v>
      </c>
      <c r="W256" s="19">
        <f t="shared" si="178"/>
        <v>1261.0269145928614</v>
      </c>
      <c r="X256" s="19">
        <f t="shared" si="179"/>
        <v>1298.60868673507</v>
      </c>
      <c r="Y256" s="19">
        <f t="shared" si="180"/>
        <v>1337.3551785926093</v>
      </c>
      <c r="Z256" s="19">
        <f t="shared" si="181"/>
        <v>0</v>
      </c>
      <c r="AA256" s="19">
        <f t="shared" si="182"/>
        <v>0</v>
      </c>
      <c r="AB256" s="19">
        <f t="shared" si="183"/>
        <v>0</v>
      </c>
      <c r="AC256" s="19">
        <f t="shared" ref="AC256:AC304" si="184">AC$227*$A230</f>
        <v>0</v>
      </c>
      <c r="AD256" s="19">
        <f>AD$227*$A229</f>
        <v>0</v>
      </c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S256" s="17"/>
      <c r="AT256" s="10"/>
      <c r="AU256" s="10"/>
      <c r="AV256" s="10"/>
      <c r="AW256" s="10"/>
      <c r="AX256" s="10"/>
      <c r="AY256" s="10"/>
      <c r="AZ256" s="10"/>
      <c r="BA256" s="10"/>
      <c r="BB256" s="18"/>
      <c r="BC256" s="18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CA256" s="10">
        <f t="shared" si="155"/>
        <v>6310.7854966788373</v>
      </c>
    </row>
    <row r="257" spans="1:79">
      <c r="A257" s="81">
        <f t="shared" si="156"/>
        <v>0</v>
      </c>
      <c r="B257" s="10">
        <f t="shared" si="157"/>
        <v>29</v>
      </c>
      <c r="C257" s="77">
        <f t="shared" si="158"/>
        <v>0</v>
      </c>
      <c r="D257" s="15">
        <f t="shared" si="159"/>
        <v>0</v>
      </c>
      <c r="E257" s="19">
        <f t="shared" si="160"/>
        <v>0</v>
      </c>
      <c r="F257" s="19">
        <f t="shared" si="161"/>
        <v>0</v>
      </c>
      <c r="G257" s="19">
        <f t="shared" si="162"/>
        <v>0</v>
      </c>
      <c r="H257" s="19">
        <f t="shared" si="163"/>
        <v>0</v>
      </c>
      <c r="I257" s="15">
        <f t="shared" si="164"/>
        <v>0</v>
      </c>
      <c r="J257" s="19">
        <f t="shared" si="165"/>
        <v>0</v>
      </c>
      <c r="K257" s="19">
        <f t="shared" si="166"/>
        <v>0</v>
      </c>
      <c r="L257" s="19">
        <f t="shared" si="167"/>
        <v>0</v>
      </c>
      <c r="M257" s="19">
        <f t="shared" si="168"/>
        <v>0</v>
      </c>
      <c r="N257" s="19">
        <f t="shared" si="169"/>
        <v>0</v>
      </c>
      <c r="O257" s="19">
        <f t="shared" si="170"/>
        <v>0</v>
      </c>
      <c r="P257" s="19">
        <f t="shared" si="171"/>
        <v>0</v>
      </c>
      <c r="Q257" s="19">
        <f t="shared" si="172"/>
        <v>0</v>
      </c>
      <c r="R257" s="19">
        <f t="shared" si="173"/>
        <v>0</v>
      </c>
      <c r="S257" s="19">
        <f t="shared" si="174"/>
        <v>0</v>
      </c>
      <c r="T257" s="19">
        <f t="shared" si="175"/>
        <v>0</v>
      </c>
      <c r="U257" s="19">
        <f t="shared" si="176"/>
        <v>0</v>
      </c>
      <c r="V257" s="19">
        <f t="shared" si="177"/>
        <v>1224.5756077635544</v>
      </c>
      <c r="W257" s="19">
        <f t="shared" si="178"/>
        <v>1261.0269145928614</v>
      </c>
      <c r="X257" s="19">
        <f t="shared" si="179"/>
        <v>1298.60868673507</v>
      </c>
      <c r="Y257" s="19">
        <f t="shared" si="180"/>
        <v>1337.3551785926093</v>
      </c>
      <c r="Z257" s="19">
        <f t="shared" si="181"/>
        <v>0</v>
      </c>
      <c r="AA257" s="19">
        <f t="shared" si="182"/>
        <v>0</v>
      </c>
      <c r="AB257" s="19">
        <f t="shared" si="183"/>
        <v>0</v>
      </c>
      <c r="AC257" s="19">
        <f t="shared" si="184"/>
        <v>0</v>
      </c>
      <c r="AD257" s="19">
        <f t="shared" ref="AD257:AD304" si="185">AD$227*$A230</f>
        <v>0</v>
      </c>
      <c r="AE257" s="19">
        <f>AE$227*$A229</f>
        <v>0</v>
      </c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S257" s="17"/>
      <c r="AT257" s="10"/>
      <c r="AU257" s="10"/>
      <c r="AV257" s="10"/>
      <c r="AW257" s="10"/>
      <c r="AX257" s="10"/>
      <c r="AY257" s="10"/>
      <c r="AZ257" s="10"/>
      <c r="BA257" s="10"/>
      <c r="BB257" s="18"/>
      <c r="BC257" s="18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CA257" s="10">
        <f t="shared" si="155"/>
        <v>5121.5663876840954</v>
      </c>
    </row>
    <row r="258" spans="1:79">
      <c r="A258" s="81">
        <f t="shared" si="156"/>
        <v>0</v>
      </c>
      <c r="B258" s="10">
        <f t="shared" si="157"/>
        <v>30</v>
      </c>
      <c r="C258" s="77">
        <f t="shared" si="158"/>
        <v>0</v>
      </c>
      <c r="D258" s="15">
        <f t="shared" si="159"/>
        <v>0</v>
      </c>
      <c r="E258" s="19">
        <f t="shared" si="160"/>
        <v>0</v>
      </c>
      <c r="F258" s="19">
        <f t="shared" si="161"/>
        <v>0</v>
      </c>
      <c r="G258" s="19">
        <f t="shared" si="162"/>
        <v>0</v>
      </c>
      <c r="H258" s="19">
        <f t="shared" si="163"/>
        <v>0</v>
      </c>
      <c r="I258" s="15">
        <f t="shared" si="164"/>
        <v>0</v>
      </c>
      <c r="J258" s="19">
        <f t="shared" si="165"/>
        <v>0</v>
      </c>
      <c r="K258" s="19">
        <f t="shared" si="166"/>
        <v>0</v>
      </c>
      <c r="L258" s="19">
        <f t="shared" si="167"/>
        <v>0</v>
      </c>
      <c r="M258" s="19">
        <f t="shared" si="168"/>
        <v>0</v>
      </c>
      <c r="N258" s="19">
        <f t="shared" si="169"/>
        <v>0</v>
      </c>
      <c r="O258" s="19">
        <f t="shared" si="170"/>
        <v>0</v>
      </c>
      <c r="P258" s="19">
        <f t="shared" si="171"/>
        <v>0</v>
      </c>
      <c r="Q258" s="19">
        <f t="shared" si="172"/>
        <v>0</v>
      </c>
      <c r="R258" s="19">
        <f t="shared" si="173"/>
        <v>0</v>
      </c>
      <c r="S258" s="19">
        <f t="shared" si="174"/>
        <v>0</v>
      </c>
      <c r="T258" s="19">
        <f t="shared" si="175"/>
        <v>0</v>
      </c>
      <c r="U258" s="19">
        <f t="shared" si="176"/>
        <v>0</v>
      </c>
      <c r="V258" s="19">
        <f t="shared" si="177"/>
        <v>0</v>
      </c>
      <c r="W258" s="19">
        <f t="shared" si="178"/>
        <v>1261.0269145928614</v>
      </c>
      <c r="X258" s="19">
        <f t="shared" si="179"/>
        <v>1298.60868673507</v>
      </c>
      <c r="Y258" s="19">
        <f t="shared" si="180"/>
        <v>1337.3551785926093</v>
      </c>
      <c r="Z258" s="19">
        <f t="shared" si="181"/>
        <v>0</v>
      </c>
      <c r="AA258" s="19">
        <f t="shared" si="182"/>
        <v>0</v>
      </c>
      <c r="AB258" s="19">
        <f t="shared" si="183"/>
        <v>0</v>
      </c>
      <c r="AC258" s="19">
        <f t="shared" si="184"/>
        <v>0</v>
      </c>
      <c r="AD258" s="19">
        <f t="shared" si="185"/>
        <v>0</v>
      </c>
      <c r="AE258" s="19">
        <f t="shared" ref="AE258:AE304" si="186">AE$227*$A230</f>
        <v>0</v>
      </c>
      <c r="AF258" s="19">
        <f>AF$227*$A229</f>
        <v>0</v>
      </c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S258" s="17"/>
      <c r="AT258" s="10"/>
      <c r="AU258" s="10"/>
      <c r="AV258" s="10"/>
      <c r="AW258" s="10"/>
      <c r="AX258" s="10"/>
      <c r="AY258" s="10"/>
      <c r="AZ258" s="10"/>
      <c r="BA258" s="10"/>
      <c r="BB258" s="18"/>
      <c r="BC258" s="18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CA258" s="10">
        <f t="shared" si="155"/>
        <v>3896.9907799205407</v>
      </c>
    </row>
    <row r="259" spans="1:79">
      <c r="A259" s="81">
        <f t="shared" si="156"/>
        <v>0</v>
      </c>
      <c r="B259" s="10">
        <f t="shared" si="157"/>
        <v>31</v>
      </c>
      <c r="C259" s="77">
        <f t="shared" si="158"/>
        <v>0</v>
      </c>
      <c r="D259" s="15">
        <f t="shared" si="159"/>
        <v>0</v>
      </c>
      <c r="E259" s="19">
        <f t="shared" si="160"/>
        <v>0</v>
      </c>
      <c r="F259" s="19">
        <f t="shared" si="161"/>
        <v>0</v>
      </c>
      <c r="G259" s="19">
        <f t="shared" si="162"/>
        <v>0</v>
      </c>
      <c r="H259" s="19">
        <f t="shared" si="163"/>
        <v>0</v>
      </c>
      <c r="I259" s="15">
        <f t="shared" si="164"/>
        <v>0</v>
      </c>
      <c r="J259" s="19">
        <f t="shared" si="165"/>
        <v>0</v>
      </c>
      <c r="K259" s="19">
        <f t="shared" si="166"/>
        <v>0</v>
      </c>
      <c r="L259" s="19">
        <f t="shared" si="167"/>
        <v>0</v>
      </c>
      <c r="M259" s="19">
        <f t="shared" si="168"/>
        <v>0</v>
      </c>
      <c r="N259" s="19">
        <f t="shared" si="169"/>
        <v>0</v>
      </c>
      <c r="O259" s="19">
        <f t="shared" si="170"/>
        <v>0</v>
      </c>
      <c r="P259" s="19">
        <f t="shared" si="171"/>
        <v>0</v>
      </c>
      <c r="Q259" s="19">
        <f t="shared" si="172"/>
        <v>0</v>
      </c>
      <c r="R259" s="19">
        <f t="shared" si="173"/>
        <v>0</v>
      </c>
      <c r="S259" s="19">
        <f t="shared" si="174"/>
        <v>0</v>
      </c>
      <c r="T259" s="19">
        <f t="shared" si="175"/>
        <v>0</v>
      </c>
      <c r="U259" s="19">
        <f t="shared" si="176"/>
        <v>0</v>
      </c>
      <c r="V259" s="19">
        <f t="shared" si="177"/>
        <v>0</v>
      </c>
      <c r="W259" s="19">
        <f t="shared" si="178"/>
        <v>0</v>
      </c>
      <c r="X259" s="19">
        <f t="shared" si="179"/>
        <v>1298.60868673507</v>
      </c>
      <c r="Y259" s="19">
        <f t="shared" si="180"/>
        <v>1337.3551785926093</v>
      </c>
      <c r="Z259" s="19">
        <f t="shared" si="181"/>
        <v>0</v>
      </c>
      <c r="AA259" s="19">
        <f t="shared" si="182"/>
        <v>0</v>
      </c>
      <c r="AB259" s="19">
        <f t="shared" si="183"/>
        <v>0</v>
      </c>
      <c r="AC259" s="19">
        <f t="shared" si="184"/>
        <v>0</v>
      </c>
      <c r="AD259" s="19">
        <f t="shared" si="185"/>
        <v>0</v>
      </c>
      <c r="AE259" s="19">
        <f t="shared" si="186"/>
        <v>0</v>
      </c>
      <c r="AF259" s="19">
        <f t="shared" ref="AF259:AF304" si="187">AF$227*$A230</f>
        <v>0</v>
      </c>
      <c r="AG259" s="19">
        <f>AG$227*$A229</f>
        <v>0</v>
      </c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S259" s="17"/>
      <c r="AT259" s="10"/>
      <c r="AU259" s="10"/>
      <c r="AV259" s="10"/>
      <c r="AW259" s="10"/>
      <c r="AX259" s="10"/>
      <c r="AY259" s="10"/>
      <c r="AZ259" s="10"/>
      <c r="BA259" s="10"/>
      <c r="BB259" s="18"/>
      <c r="BC259" s="18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CA259" s="10">
        <f t="shared" si="155"/>
        <v>2635.9638653276793</v>
      </c>
    </row>
    <row r="260" spans="1:79">
      <c r="A260" s="81">
        <f t="shared" si="156"/>
        <v>0</v>
      </c>
      <c r="B260" s="10">
        <f t="shared" si="157"/>
        <v>32</v>
      </c>
      <c r="C260" s="77">
        <f t="shared" si="158"/>
        <v>0</v>
      </c>
      <c r="D260" s="15">
        <f t="shared" si="159"/>
        <v>0</v>
      </c>
      <c r="E260" s="19">
        <f t="shared" si="160"/>
        <v>0</v>
      </c>
      <c r="F260" s="19">
        <f t="shared" si="161"/>
        <v>0</v>
      </c>
      <c r="G260" s="19">
        <f t="shared" si="162"/>
        <v>0</v>
      </c>
      <c r="H260" s="19">
        <f t="shared" si="163"/>
        <v>0</v>
      </c>
      <c r="I260" s="15">
        <f t="shared" si="164"/>
        <v>0</v>
      </c>
      <c r="J260" s="19">
        <f t="shared" si="165"/>
        <v>0</v>
      </c>
      <c r="K260" s="19">
        <f t="shared" si="166"/>
        <v>0</v>
      </c>
      <c r="L260" s="19">
        <f t="shared" si="167"/>
        <v>0</v>
      </c>
      <c r="M260" s="19">
        <f t="shared" si="168"/>
        <v>0</v>
      </c>
      <c r="N260" s="19">
        <f t="shared" si="169"/>
        <v>0</v>
      </c>
      <c r="O260" s="19">
        <f t="shared" si="170"/>
        <v>0</v>
      </c>
      <c r="P260" s="19">
        <f t="shared" si="171"/>
        <v>0</v>
      </c>
      <c r="Q260" s="19">
        <f t="shared" si="172"/>
        <v>0</v>
      </c>
      <c r="R260" s="19">
        <f t="shared" si="173"/>
        <v>0</v>
      </c>
      <c r="S260" s="19">
        <f t="shared" si="174"/>
        <v>0</v>
      </c>
      <c r="T260" s="19">
        <f t="shared" si="175"/>
        <v>0</v>
      </c>
      <c r="U260" s="19">
        <f t="shared" si="176"/>
        <v>0</v>
      </c>
      <c r="V260" s="19">
        <f t="shared" si="177"/>
        <v>0</v>
      </c>
      <c r="W260" s="19">
        <f t="shared" si="178"/>
        <v>0</v>
      </c>
      <c r="X260" s="19">
        <f t="shared" si="179"/>
        <v>0</v>
      </c>
      <c r="Y260" s="19">
        <f t="shared" si="180"/>
        <v>1337.3551785926093</v>
      </c>
      <c r="Z260" s="19">
        <f t="shared" si="181"/>
        <v>0</v>
      </c>
      <c r="AA260" s="19">
        <f t="shared" si="182"/>
        <v>0</v>
      </c>
      <c r="AB260" s="19">
        <f t="shared" si="183"/>
        <v>0</v>
      </c>
      <c r="AC260" s="19">
        <f t="shared" si="184"/>
        <v>0</v>
      </c>
      <c r="AD260" s="19">
        <f t="shared" si="185"/>
        <v>0</v>
      </c>
      <c r="AE260" s="19">
        <f t="shared" si="186"/>
        <v>0</v>
      </c>
      <c r="AF260" s="19">
        <f t="shared" si="187"/>
        <v>0</v>
      </c>
      <c r="AG260" s="19">
        <f t="shared" ref="AG260:AG304" si="188">AG$227*$A230</f>
        <v>0</v>
      </c>
      <c r="AH260" s="19">
        <f>AH$227*$A229</f>
        <v>0</v>
      </c>
      <c r="AI260" s="19"/>
      <c r="AJ260" s="19"/>
      <c r="AK260" s="19"/>
      <c r="AL260" s="19"/>
      <c r="AM260" s="19"/>
      <c r="AN260" s="19"/>
      <c r="AO260" s="19"/>
      <c r="AP260" s="19"/>
      <c r="AQ260" s="19"/>
      <c r="AS260" s="17"/>
      <c r="AT260" s="10"/>
      <c r="AU260" s="10"/>
      <c r="AV260" s="10"/>
      <c r="AW260" s="10"/>
      <c r="AX260" s="10"/>
      <c r="AY260" s="10"/>
      <c r="AZ260" s="10"/>
      <c r="BA260" s="10"/>
      <c r="BB260" s="18"/>
      <c r="BC260" s="18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CA260" s="10">
        <f t="shared" si="155"/>
        <v>1337.3551785926093</v>
      </c>
    </row>
    <row r="261" spans="1:79">
      <c r="A261" s="81">
        <f t="shared" si="156"/>
        <v>0</v>
      </c>
      <c r="B261" s="10">
        <f t="shared" si="157"/>
        <v>33</v>
      </c>
      <c r="C261" s="77">
        <f t="shared" si="158"/>
        <v>0</v>
      </c>
      <c r="D261" s="15">
        <f t="shared" si="159"/>
        <v>0</v>
      </c>
      <c r="E261" s="19">
        <f t="shared" si="160"/>
        <v>0</v>
      </c>
      <c r="F261" s="19">
        <f t="shared" si="161"/>
        <v>0</v>
      </c>
      <c r="G261" s="19">
        <f t="shared" si="162"/>
        <v>0</v>
      </c>
      <c r="H261" s="19">
        <f t="shared" si="163"/>
        <v>0</v>
      </c>
      <c r="I261" s="15">
        <f t="shared" si="164"/>
        <v>0</v>
      </c>
      <c r="J261" s="19">
        <f t="shared" si="165"/>
        <v>0</v>
      </c>
      <c r="K261" s="19">
        <f t="shared" si="166"/>
        <v>0</v>
      </c>
      <c r="L261" s="19">
        <f t="shared" si="167"/>
        <v>0</v>
      </c>
      <c r="M261" s="19">
        <f t="shared" si="168"/>
        <v>0</v>
      </c>
      <c r="N261" s="19">
        <f t="shared" si="169"/>
        <v>0</v>
      </c>
      <c r="O261" s="19">
        <f t="shared" si="170"/>
        <v>0</v>
      </c>
      <c r="P261" s="19">
        <f t="shared" si="171"/>
        <v>0</v>
      </c>
      <c r="Q261" s="19">
        <f t="shared" si="172"/>
        <v>0</v>
      </c>
      <c r="R261" s="19">
        <f t="shared" si="173"/>
        <v>0</v>
      </c>
      <c r="S261" s="19">
        <f t="shared" si="174"/>
        <v>0</v>
      </c>
      <c r="T261" s="19">
        <f t="shared" si="175"/>
        <v>0</v>
      </c>
      <c r="U261" s="19">
        <f t="shared" si="176"/>
        <v>0</v>
      </c>
      <c r="V261" s="19">
        <f t="shared" si="177"/>
        <v>0</v>
      </c>
      <c r="W261" s="19">
        <f t="shared" si="178"/>
        <v>0</v>
      </c>
      <c r="X261" s="19">
        <f t="shared" si="179"/>
        <v>0</v>
      </c>
      <c r="Y261" s="19">
        <f t="shared" si="180"/>
        <v>0</v>
      </c>
      <c r="Z261" s="19">
        <f t="shared" si="181"/>
        <v>0</v>
      </c>
      <c r="AA261" s="19">
        <f t="shared" si="182"/>
        <v>0</v>
      </c>
      <c r="AB261" s="19">
        <f t="shared" si="183"/>
        <v>0</v>
      </c>
      <c r="AC261" s="19">
        <f t="shared" si="184"/>
        <v>0</v>
      </c>
      <c r="AD261" s="19">
        <f t="shared" si="185"/>
        <v>0</v>
      </c>
      <c r="AE261" s="19">
        <f t="shared" si="186"/>
        <v>0</v>
      </c>
      <c r="AF261" s="19">
        <f t="shared" si="187"/>
        <v>0</v>
      </c>
      <c r="AG261" s="19">
        <f t="shared" si="188"/>
        <v>0</v>
      </c>
      <c r="AH261" s="19">
        <f t="shared" ref="AH261:AH304" si="189">AH$227*$A230</f>
        <v>0</v>
      </c>
      <c r="AI261" s="19">
        <f>AI$227*$A229</f>
        <v>0</v>
      </c>
      <c r="AJ261" s="19"/>
      <c r="AK261" s="19"/>
      <c r="AL261" s="19"/>
      <c r="AM261" s="19"/>
      <c r="AN261" s="19"/>
      <c r="AO261" s="19"/>
      <c r="AP261" s="19"/>
      <c r="AQ261" s="19"/>
      <c r="AS261" s="17"/>
      <c r="AT261" s="10"/>
      <c r="AU261" s="10"/>
      <c r="AV261" s="10"/>
      <c r="AW261" s="10"/>
      <c r="AX261" s="10"/>
      <c r="AY261" s="10"/>
      <c r="AZ261" s="10"/>
      <c r="BA261" s="10"/>
      <c r="BB261" s="18"/>
      <c r="BC261" s="18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CA261" s="10">
        <f t="shared" si="155"/>
        <v>0</v>
      </c>
    </row>
    <row r="262" spans="1:79">
      <c r="A262" s="81">
        <f t="shared" si="156"/>
        <v>0</v>
      </c>
      <c r="B262" s="10">
        <f t="shared" si="157"/>
        <v>34</v>
      </c>
      <c r="C262" s="77">
        <f t="shared" si="158"/>
        <v>0</v>
      </c>
      <c r="D262" s="15">
        <f t="shared" si="159"/>
        <v>0</v>
      </c>
      <c r="E262" s="19">
        <f t="shared" si="160"/>
        <v>0</v>
      </c>
      <c r="F262" s="19">
        <f t="shared" si="161"/>
        <v>0</v>
      </c>
      <c r="G262" s="19">
        <f t="shared" si="162"/>
        <v>0</v>
      </c>
      <c r="H262" s="19">
        <f t="shared" si="163"/>
        <v>0</v>
      </c>
      <c r="I262" s="15">
        <f t="shared" si="164"/>
        <v>0</v>
      </c>
      <c r="J262" s="19">
        <f t="shared" si="165"/>
        <v>0</v>
      </c>
      <c r="K262" s="19">
        <f t="shared" si="166"/>
        <v>0</v>
      </c>
      <c r="L262" s="19">
        <f t="shared" si="167"/>
        <v>0</v>
      </c>
      <c r="M262" s="19">
        <f t="shared" si="168"/>
        <v>0</v>
      </c>
      <c r="N262" s="19">
        <f t="shared" si="169"/>
        <v>0</v>
      </c>
      <c r="O262" s="19">
        <f t="shared" si="170"/>
        <v>0</v>
      </c>
      <c r="P262" s="19">
        <f t="shared" si="171"/>
        <v>0</v>
      </c>
      <c r="Q262" s="19">
        <f t="shared" si="172"/>
        <v>0</v>
      </c>
      <c r="R262" s="19">
        <f t="shared" si="173"/>
        <v>0</v>
      </c>
      <c r="S262" s="19">
        <f t="shared" si="174"/>
        <v>0</v>
      </c>
      <c r="T262" s="19">
        <f t="shared" si="175"/>
        <v>0</v>
      </c>
      <c r="U262" s="19">
        <f t="shared" si="176"/>
        <v>0</v>
      </c>
      <c r="V262" s="19">
        <f t="shared" si="177"/>
        <v>0</v>
      </c>
      <c r="W262" s="19">
        <f t="shared" si="178"/>
        <v>0</v>
      </c>
      <c r="X262" s="19">
        <f t="shared" si="179"/>
        <v>0</v>
      </c>
      <c r="Y262" s="19">
        <f t="shared" si="180"/>
        <v>0</v>
      </c>
      <c r="Z262" s="19">
        <f t="shared" si="181"/>
        <v>0</v>
      </c>
      <c r="AA262" s="19">
        <f t="shared" si="182"/>
        <v>0</v>
      </c>
      <c r="AB262" s="19">
        <f t="shared" si="183"/>
        <v>0</v>
      </c>
      <c r="AC262" s="19">
        <f t="shared" si="184"/>
        <v>0</v>
      </c>
      <c r="AD262" s="19">
        <f t="shared" si="185"/>
        <v>0</v>
      </c>
      <c r="AE262" s="19">
        <f t="shared" si="186"/>
        <v>0</v>
      </c>
      <c r="AF262" s="19">
        <f t="shared" si="187"/>
        <v>0</v>
      </c>
      <c r="AG262" s="19">
        <f t="shared" si="188"/>
        <v>0</v>
      </c>
      <c r="AH262" s="19">
        <f t="shared" si="189"/>
        <v>0</v>
      </c>
      <c r="AI262" s="19">
        <f t="shared" ref="AI262:AI304" si="190">AI$227*$A230</f>
        <v>0</v>
      </c>
      <c r="AJ262" s="19">
        <f>AJ$227*$A229</f>
        <v>0</v>
      </c>
      <c r="AK262" s="19"/>
      <c r="AL262" s="19"/>
      <c r="AM262" s="19"/>
      <c r="AN262" s="19"/>
      <c r="AO262" s="19"/>
      <c r="AP262" s="19"/>
      <c r="AQ262" s="19"/>
      <c r="AS262" s="17"/>
      <c r="AT262" s="10"/>
      <c r="AU262" s="10"/>
      <c r="AV262" s="10"/>
      <c r="AW262" s="10"/>
      <c r="AX262" s="10"/>
      <c r="AY262" s="10"/>
      <c r="AZ262" s="10"/>
      <c r="BA262" s="10"/>
      <c r="BB262" s="18"/>
      <c r="BC262" s="18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CA262" s="10">
        <f t="shared" si="155"/>
        <v>0</v>
      </c>
    </row>
    <row r="263" spans="1:79">
      <c r="A263" s="81">
        <f t="shared" si="156"/>
        <v>0</v>
      </c>
      <c r="B263" s="10">
        <f t="shared" si="157"/>
        <v>35</v>
      </c>
      <c r="C263" s="77">
        <f t="shared" si="158"/>
        <v>0</v>
      </c>
      <c r="D263" s="15">
        <f t="shared" si="159"/>
        <v>0</v>
      </c>
      <c r="E263" s="19">
        <f t="shared" si="160"/>
        <v>0</v>
      </c>
      <c r="F263" s="19">
        <f t="shared" si="161"/>
        <v>0</v>
      </c>
      <c r="G263" s="19">
        <f t="shared" si="162"/>
        <v>0</v>
      </c>
      <c r="H263" s="19">
        <f t="shared" si="163"/>
        <v>0</v>
      </c>
      <c r="I263" s="15">
        <f t="shared" si="164"/>
        <v>0</v>
      </c>
      <c r="J263" s="19">
        <f t="shared" si="165"/>
        <v>0</v>
      </c>
      <c r="K263" s="19">
        <f t="shared" si="166"/>
        <v>0</v>
      </c>
      <c r="L263" s="19">
        <f t="shared" si="167"/>
        <v>0</v>
      </c>
      <c r="M263" s="19">
        <f t="shared" si="168"/>
        <v>0</v>
      </c>
      <c r="N263" s="19">
        <f t="shared" si="169"/>
        <v>0</v>
      </c>
      <c r="O263" s="19">
        <f t="shared" si="170"/>
        <v>0</v>
      </c>
      <c r="P263" s="19">
        <f t="shared" si="171"/>
        <v>0</v>
      </c>
      <c r="Q263" s="19">
        <f t="shared" si="172"/>
        <v>0</v>
      </c>
      <c r="R263" s="19">
        <f t="shared" si="173"/>
        <v>0</v>
      </c>
      <c r="S263" s="19">
        <f t="shared" si="174"/>
        <v>0</v>
      </c>
      <c r="T263" s="19">
        <f t="shared" si="175"/>
        <v>0</v>
      </c>
      <c r="U263" s="19">
        <f t="shared" si="176"/>
        <v>0</v>
      </c>
      <c r="V263" s="19">
        <f t="shared" si="177"/>
        <v>0</v>
      </c>
      <c r="W263" s="19">
        <f t="shared" si="178"/>
        <v>0</v>
      </c>
      <c r="X263" s="19">
        <f t="shared" si="179"/>
        <v>0</v>
      </c>
      <c r="Y263" s="19">
        <f t="shared" si="180"/>
        <v>0</v>
      </c>
      <c r="Z263" s="19">
        <f t="shared" si="181"/>
        <v>0</v>
      </c>
      <c r="AA263" s="19">
        <f t="shared" si="182"/>
        <v>0</v>
      </c>
      <c r="AB263" s="19">
        <f t="shared" si="183"/>
        <v>0</v>
      </c>
      <c r="AC263" s="19">
        <f t="shared" si="184"/>
        <v>0</v>
      </c>
      <c r="AD263" s="19">
        <f t="shared" si="185"/>
        <v>0</v>
      </c>
      <c r="AE263" s="19">
        <f t="shared" si="186"/>
        <v>0</v>
      </c>
      <c r="AF263" s="19">
        <f t="shared" si="187"/>
        <v>0</v>
      </c>
      <c r="AG263" s="19">
        <f t="shared" si="188"/>
        <v>0</v>
      </c>
      <c r="AH263" s="19">
        <f t="shared" si="189"/>
        <v>0</v>
      </c>
      <c r="AI263" s="19">
        <f t="shared" si="190"/>
        <v>0</v>
      </c>
      <c r="AJ263" s="19">
        <f t="shared" ref="AJ263:AJ304" si="191">AJ$227*$A230</f>
        <v>0</v>
      </c>
      <c r="AK263" s="19">
        <f>AK$227*$A229</f>
        <v>0</v>
      </c>
      <c r="AL263" s="19"/>
      <c r="AM263" s="19"/>
      <c r="AN263" s="19"/>
      <c r="AO263" s="19"/>
      <c r="AP263" s="19"/>
      <c r="AQ263" s="19"/>
      <c r="AS263" s="17"/>
      <c r="AT263" s="10"/>
      <c r="AU263" s="10"/>
      <c r="AV263" s="10"/>
      <c r="AW263" s="10"/>
      <c r="AX263" s="10"/>
      <c r="AY263" s="10"/>
      <c r="AZ263" s="10"/>
      <c r="BA263" s="10"/>
      <c r="BB263" s="18"/>
      <c r="BC263" s="18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CA263" s="10">
        <f t="shared" si="155"/>
        <v>0</v>
      </c>
    </row>
    <row r="264" spans="1:79">
      <c r="A264" s="81">
        <f t="shared" si="156"/>
        <v>0</v>
      </c>
      <c r="B264" s="10">
        <f t="shared" si="157"/>
        <v>36</v>
      </c>
      <c r="C264" s="77">
        <f t="shared" si="158"/>
        <v>0</v>
      </c>
      <c r="D264" s="15">
        <f t="shared" si="159"/>
        <v>0</v>
      </c>
      <c r="E264" s="19">
        <f t="shared" si="160"/>
        <v>0</v>
      </c>
      <c r="F264" s="19">
        <f t="shared" si="161"/>
        <v>0</v>
      </c>
      <c r="G264" s="19">
        <f t="shared" si="162"/>
        <v>0</v>
      </c>
      <c r="H264" s="19">
        <f t="shared" si="163"/>
        <v>0</v>
      </c>
      <c r="I264" s="15">
        <f t="shared" si="164"/>
        <v>0</v>
      </c>
      <c r="J264" s="19">
        <f t="shared" si="165"/>
        <v>0</v>
      </c>
      <c r="K264" s="19">
        <f t="shared" si="166"/>
        <v>0</v>
      </c>
      <c r="L264" s="19">
        <f t="shared" si="167"/>
        <v>0</v>
      </c>
      <c r="M264" s="19">
        <f t="shared" si="168"/>
        <v>0</v>
      </c>
      <c r="N264" s="19">
        <f t="shared" si="169"/>
        <v>0</v>
      </c>
      <c r="O264" s="19">
        <f t="shared" si="170"/>
        <v>0</v>
      </c>
      <c r="P264" s="19">
        <f t="shared" si="171"/>
        <v>0</v>
      </c>
      <c r="Q264" s="19">
        <f t="shared" si="172"/>
        <v>0</v>
      </c>
      <c r="R264" s="19">
        <f t="shared" si="173"/>
        <v>0</v>
      </c>
      <c r="S264" s="19">
        <f t="shared" si="174"/>
        <v>0</v>
      </c>
      <c r="T264" s="19">
        <f t="shared" si="175"/>
        <v>0</v>
      </c>
      <c r="U264" s="19">
        <f t="shared" si="176"/>
        <v>0</v>
      </c>
      <c r="V264" s="19">
        <f t="shared" si="177"/>
        <v>0</v>
      </c>
      <c r="W264" s="19">
        <f t="shared" si="178"/>
        <v>0</v>
      </c>
      <c r="X264" s="19">
        <f t="shared" si="179"/>
        <v>0</v>
      </c>
      <c r="Y264" s="19">
        <f t="shared" si="180"/>
        <v>0</v>
      </c>
      <c r="Z264" s="19">
        <f t="shared" si="181"/>
        <v>0</v>
      </c>
      <c r="AA264" s="19">
        <f t="shared" si="182"/>
        <v>0</v>
      </c>
      <c r="AB264" s="19">
        <f t="shared" si="183"/>
        <v>0</v>
      </c>
      <c r="AC264" s="19">
        <f t="shared" si="184"/>
        <v>0</v>
      </c>
      <c r="AD264" s="19">
        <f t="shared" si="185"/>
        <v>0</v>
      </c>
      <c r="AE264" s="19">
        <f t="shared" si="186"/>
        <v>0</v>
      </c>
      <c r="AF264" s="19">
        <f t="shared" si="187"/>
        <v>0</v>
      </c>
      <c r="AG264" s="19">
        <f t="shared" si="188"/>
        <v>0</v>
      </c>
      <c r="AH264" s="19">
        <f t="shared" si="189"/>
        <v>0</v>
      </c>
      <c r="AI264" s="19">
        <f t="shared" si="190"/>
        <v>0</v>
      </c>
      <c r="AJ264" s="19">
        <f t="shared" si="191"/>
        <v>0</v>
      </c>
      <c r="AK264" s="19">
        <f t="shared" ref="AK264:AK304" si="192">AK$227*$A230</f>
        <v>0</v>
      </c>
      <c r="AL264" s="19">
        <f>AL$227*$A229</f>
        <v>0</v>
      </c>
      <c r="AM264" s="19"/>
      <c r="AN264" s="19"/>
      <c r="AO264" s="19"/>
      <c r="AP264" s="19"/>
      <c r="AQ264" s="19"/>
      <c r="AS264" s="17"/>
      <c r="AT264" s="10"/>
      <c r="AU264" s="10"/>
      <c r="AV264" s="10"/>
      <c r="AW264" s="10"/>
      <c r="AX264" s="10"/>
      <c r="AY264" s="10"/>
      <c r="AZ264" s="10"/>
      <c r="BA264" s="10"/>
      <c r="BB264" s="18"/>
      <c r="BC264" s="18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CA264" s="10">
        <f t="shared" si="155"/>
        <v>0</v>
      </c>
    </row>
    <row r="265" spans="1:79">
      <c r="A265" s="81">
        <f t="shared" si="156"/>
        <v>0</v>
      </c>
      <c r="B265" s="10">
        <f t="shared" si="157"/>
        <v>37</v>
      </c>
      <c r="C265" s="77">
        <f t="shared" si="158"/>
        <v>0</v>
      </c>
      <c r="D265" s="15">
        <f t="shared" si="159"/>
        <v>0</v>
      </c>
      <c r="E265" s="19">
        <f t="shared" si="160"/>
        <v>0</v>
      </c>
      <c r="F265" s="19">
        <f t="shared" si="161"/>
        <v>0</v>
      </c>
      <c r="G265" s="19">
        <f t="shared" si="162"/>
        <v>0</v>
      </c>
      <c r="H265" s="19">
        <f t="shared" si="163"/>
        <v>0</v>
      </c>
      <c r="I265" s="15">
        <f t="shared" si="164"/>
        <v>0</v>
      </c>
      <c r="J265" s="19">
        <f t="shared" si="165"/>
        <v>0</v>
      </c>
      <c r="K265" s="19">
        <f t="shared" si="166"/>
        <v>0</v>
      </c>
      <c r="L265" s="19">
        <f t="shared" si="167"/>
        <v>0</v>
      </c>
      <c r="M265" s="19">
        <f t="shared" si="168"/>
        <v>0</v>
      </c>
      <c r="N265" s="19">
        <f t="shared" si="169"/>
        <v>0</v>
      </c>
      <c r="O265" s="19">
        <f t="shared" si="170"/>
        <v>0</v>
      </c>
      <c r="P265" s="19">
        <f t="shared" si="171"/>
        <v>0</v>
      </c>
      <c r="Q265" s="19">
        <f t="shared" si="172"/>
        <v>0</v>
      </c>
      <c r="R265" s="19">
        <f t="shared" si="173"/>
        <v>0</v>
      </c>
      <c r="S265" s="19">
        <f t="shared" si="174"/>
        <v>0</v>
      </c>
      <c r="T265" s="19">
        <f t="shared" si="175"/>
        <v>0</v>
      </c>
      <c r="U265" s="19">
        <f t="shared" si="176"/>
        <v>0</v>
      </c>
      <c r="V265" s="19">
        <f t="shared" si="177"/>
        <v>0</v>
      </c>
      <c r="W265" s="19">
        <f t="shared" si="178"/>
        <v>0</v>
      </c>
      <c r="X265" s="19">
        <f t="shared" si="179"/>
        <v>0</v>
      </c>
      <c r="Y265" s="19">
        <f t="shared" si="180"/>
        <v>0</v>
      </c>
      <c r="Z265" s="19">
        <f t="shared" si="181"/>
        <v>0</v>
      </c>
      <c r="AA265" s="19">
        <f t="shared" si="182"/>
        <v>0</v>
      </c>
      <c r="AB265" s="19">
        <f t="shared" si="183"/>
        <v>0</v>
      </c>
      <c r="AC265" s="19">
        <f t="shared" si="184"/>
        <v>0</v>
      </c>
      <c r="AD265" s="19">
        <f t="shared" si="185"/>
        <v>0</v>
      </c>
      <c r="AE265" s="19">
        <f t="shared" si="186"/>
        <v>0</v>
      </c>
      <c r="AF265" s="19">
        <f t="shared" si="187"/>
        <v>0</v>
      </c>
      <c r="AG265" s="19">
        <f t="shared" si="188"/>
        <v>0</v>
      </c>
      <c r="AH265" s="19">
        <f t="shared" si="189"/>
        <v>0</v>
      </c>
      <c r="AI265" s="19">
        <f t="shared" si="190"/>
        <v>0</v>
      </c>
      <c r="AJ265" s="19">
        <f t="shared" si="191"/>
        <v>0</v>
      </c>
      <c r="AK265" s="19">
        <f t="shared" si="192"/>
        <v>0</v>
      </c>
      <c r="AL265" s="19">
        <f t="shared" ref="AL265:AL304" si="193">AL$227*$A230</f>
        <v>0</v>
      </c>
      <c r="AM265" s="19">
        <f>AM$227*$A229</f>
        <v>0</v>
      </c>
      <c r="AN265" s="19"/>
      <c r="AO265" s="19"/>
      <c r="AP265" s="19"/>
      <c r="AQ265" s="19"/>
      <c r="AS265" s="17"/>
      <c r="AT265" s="10"/>
      <c r="AU265" s="10"/>
      <c r="AV265" s="10"/>
      <c r="AW265" s="10"/>
      <c r="AX265" s="10"/>
      <c r="AY265" s="10"/>
      <c r="AZ265" s="10"/>
      <c r="BA265" s="10"/>
      <c r="BB265" s="18"/>
      <c r="BC265" s="18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CA265" s="10">
        <f t="shared" si="155"/>
        <v>0</v>
      </c>
    </row>
    <row r="266" spans="1:79">
      <c r="A266" s="81">
        <f t="shared" si="156"/>
        <v>0</v>
      </c>
      <c r="B266" s="10">
        <f t="shared" si="157"/>
        <v>38</v>
      </c>
      <c r="C266" s="77">
        <f t="shared" si="158"/>
        <v>0</v>
      </c>
      <c r="D266" s="15">
        <f t="shared" si="159"/>
        <v>0</v>
      </c>
      <c r="E266" s="19">
        <f t="shared" si="160"/>
        <v>0</v>
      </c>
      <c r="F266" s="19">
        <f t="shared" si="161"/>
        <v>0</v>
      </c>
      <c r="G266" s="19">
        <f t="shared" si="162"/>
        <v>0</v>
      </c>
      <c r="H266" s="19">
        <f t="shared" si="163"/>
        <v>0</v>
      </c>
      <c r="I266" s="15">
        <f t="shared" si="164"/>
        <v>0</v>
      </c>
      <c r="J266" s="19">
        <f t="shared" si="165"/>
        <v>0</v>
      </c>
      <c r="K266" s="19">
        <f t="shared" si="166"/>
        <v>0</v>
      </c>
      <c r="L266" s="19">
        <f t="shared" si="167"/>
        <v>0</v>
      </c>
      <c r="M266" s="19">
        <f t="shared" si="168"/>
        <v>0</v>
      </c>
      <c r="N266" s="19">
        <f t="shared" si="169"/>
        <v>0</v>
      </c>
      <c r="O266" s="19">
        <f t="shared" si="170"/>
        <v>0</v>
      </c>
      <c r="P266" s="19">
        <f t="shared" si="171"/>
        <v>0</v>
      </c>
      <c r="Q266" s="19">
        <f t="shared" si="172"/>
        <v>0</v>
      </c>
      <c r="R266" s="19">
        <f t="shared" si="173"/>
        <v>0</v>
      </c>
      <c r="S266" s="19">
        <f t="shared" si="174"/>
        <v>0</v>
      </c>
      <c r="T266" s="19">
        <f t="shared" si="175"/>
        <v>0</v>
      </c>
      <c r="U266" s="19">
        <f t="shared" si="176"/>
        <v>0</v>
      </c>
      <c r="V266" s="19">
        <f t="shared" si="177"/>
        <v>0</v>
      </c>
      <c r="W266" s="19">
        <f t="shared" si="178"/>
        <v>0</v>
      </c>
      <c r="X266" s="19">
        <f t="shared" si="179"/>
        <v>0</v>
      </c>
      <c r="Y266" s="19">
        <f t="shared" si="180"/>
        <v>0</v>
      </c>
      <c r="Z266" s="19">
        <f t="shared" si="181"/>
        <v>0</v>
      </c>
      <c r="AA266" s="19">
        <f t="shared" si="182"/>
        <v>0</v>
      </c>
      <c r="AB266" s="19">
        <f t="shared" si="183"/>
        <v>0</v>
      </c>
      <c r="AC266" s="19">
        <f t="shared" si="184"/>
        <v>0</v>
      </c>
      <c r="AD266" s="19">
        <f t="shared" si="185"/>
        <v>0</v>
      </c>
      <c r="AE266" s="19">
        <f t="shared" si="186"/>
        <v>0</v>
      </c>
      <c r="AF266" s="19">
        <f t="shared" si="187"/>
        <v>0</v>
      </c>
      <c r="AG266" s="19">
        <f t="shared" si="188"/>
        <v>0</v>
      </c>
      <c r="AH266" s="19">
        <f t="shared" si="189"/>
        <v>0</v>
      </c>
      <c r="AI266" s="19">
        <f t="shared" si="190"/>
        <v>0</v>
      </c>
      <c r="AJ266" s="19">
        <f t="shared" si="191"/>
        <v>0</v>
      </c>
      <c r="AK266" s="19">
        <f t="shared" si="192"/>
        <v>0</v>
      </c>
      <c r="AL266" s="19">
        <f t="shared" si="193"/>
        <v>0</v>
      </c>
      <c r="AM266" s="19">
        <f t="shared" ref="AM266:AM304" si="194">AM$227*$A230</f>
        <v>0</v>
      </c>
      <c r="AN266" s="19">
        <f>AN$227*$A229</f>
        <v>0</v>
      </c>
      <c r="AO266" s="19"/>
      <c r="AP266" s="19"/>
      <c r="AQ266" s="19"/>
      <c r="AS266" s="17"/>
      <c r="AT266" s="10"/>
      <c r="AU266" s="10"/>
      <c r="AV266" s="10"/>
      <c r="AW266" s="10"/>
      <c r="AX266" s="10"/>
      <c r="AY266" s="10"/>
      <c r="AZ266" s="10"/>
      <c r="BA266" s="10"/>
      <c r="BB266" s="18"/>
      <c r="BC266" s="18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CA266" s="10">
        <f t="shared" si="155"/>
        <v>0</v>
      </c>
    </row>
    <row r="267" spans="1:79">
      <c r="A267" s="81">
        <f t="shared" si="156"/>
        <v>0</v>
      </c>
      <c r="B267" s="10">
        <f t="shared" si="157"/>
        <v>39</v>
      </c>
      <c r="C267" s="77">
        <f t="shared" si="158"/>
        <v>0</v>
      </c>
      <c r="D267" s="15">
        <f t="shared" si="159"/>
        <v>0</v>
      </c>
      <c r="E267" s="19">
        <f t="shared" si="160"/>
        <v>0</v>
      </c>
      <c r="F267" s="19">
        <f t="shared" si="161"/>
        <v>0</v>
      </c>
      <c r="G267" s="19">
        <f t="shared" si="162"/>
        <v>0</v>
      </c>
      <c r="H267" s="19">
        <f t="shared" si="163"/>
        <v>0</v>
      </c>
      <c r="I267" s="15">
        <f t="shared" si="164"/>
        <v>0</v>
      </c>
      <c r="J267" s="19">
        <f t="shared" si="165"/>
        <v>0</v>
      </c>
      <c r="K267" s="19">
        <f t="shared" si="166"/>
        <v>0</v>
      </c>
      <c r="L267" s="19">
        <f t="shared" si="167"/>
        <v>0</v>
      </c>
      <c r="M267" s="19">
        <f t="shared" si="168"/>
        <v>0</v>
      </c>
      <c r="N267" s="19">
        <f t="shared" si="169"/>
        <v>0</v>
      </c>
      <c r="O267" s="19">
        <f t="shared" si="170"/>
        <v>0</v>
      </c>
      <c r="P267" s="19">
        <f t="shared" si="171"/>
        <v>0</v>
      </c>
      <c r="Q267" s="19">
        <f t="shared" si="172"/>
        <v>0</v>
      </c>
      <c r="R267" s="19">
        <f t="shared" si="173"/>
        <v>0</v>
      </c>
      <c r="S267" s="19">
        <f t="shared" si="174"/>
        <v>0</v>
      </c>
      <c r="T267" s="19">
        <f t="shared" si="175"/>
        <v>0</v>
      </c>
      <c r="U267" s="19">
        <f t="shared" si="176"/>
        <v>0</v>
      </c>
      <c r="V267" s="19">
        <f t="shared" si="177"/>
        <v>0</v>
      </c>
      <c r="W267" s="19">
        <f t="shared" si="178"/>
        <v>0</v>
      </c>
      <c r="X267" s="19">
        <f t="shared" si="179"/>
        <v>0</v>
      </c>
      <c r="Y267" s="19">
        <f t="shared" si="180"/>
        <v>0</v>
      </c>
      <c r="Z267" s="19">
        <f t="shared" si="181"/>
        <v>0</v>
      </c>
      <c r="AA267" s="19">
        <f t="shared" si="182"/>
        <v>0</v>
      </c>
      <c r="AB267" s="19">
        <f t="shared" si="183"/>
        <v>0</v>
      </c>
      <c r="AC267" s="19">
        <f t="shared" si="184"/>
        <v>0</v>
      </c>
      <c r="AD267" s="19">
        <f t="shared" si="185"/>
        <v>0</v>
      </c>
      <c r="AE267" s="19">
        <f t="shared" si="186"/>
        <v>0</v>
      </c>
      <c r="AF267" s="19">
        <f t="shared" si="187"/>
        <v>0</v>
      </c>
      <c r="AG267" s="19">
        <f t="shared" si="188"/>
        <v>0</v>
      </c>
      <c r="AH267" s="19">
        <f t="shared" si="189"/>
        <v>0</v>
      </c>
      <c r="AI267" s="19">
        <f t="shared" si="190"/>
        <v>0</v>
      </c>
      <c r="AJ267" s="19">
        <f t="shared" si="191"/>
        <v>0</v>
      </c>
      <c r="AK267" s="19">
        <f t="shared" si="192"/>
        <v>0</v>
      </c>
      <c r="AL267" s="19">
        <f t="shared" si="193"/>
        <v>0</v>
      </c>
      <c r="AM267" s="19">
        <f t="shared" si="194"/>
        <v>0</v>
      </c>
      <c r="AN267" s="19">
        <f t="shared" ref="AN267:AN304" si="195">AN$227*$A230</f>
        <v>0</v>
      </c>
      <c r="AO267" s="19">
        <f>AO$227*$A229</f>
        <v>0</v>
      </c>
      <c r="AP267" s="19"/>
      <c r="AQ267" s="19"/>
      <c r="AS267" s="17"/>
      <c r="AT267" s="10"/>
      <c r="AU267" s="10"/>
      <c r="AV267" s="10"/>
      <c r="AW267" s="10"/>
      <c r="AX267" s="10"/>
      <c r="AY267" s="10"/>
      <c r="AZ267" s="10"/>
      <c r="BA267" s="10"/>
      <c r="BB267" s="18"/>
      <c r="BC267" s="18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CA267" s="10">
        <f t="shared" si="155"/>
        <v>0</v>
      </c>
    </row>
    <row r="268" spans="1:79">
      <c r="A268" s="81">
        <f t="shared" si="156"/>
        <v>0</v>
      </c>
      <c r="B268" s="10">
        <f t="shared" si="157"/>
        <v>40</v>
      </c>
      <c r="C268" s="77">
        <f t="shared" si="158"/>
        <v>0</v>
      </c>
      <c r="D268" s="15">
        <f t="shared" si="159"/>
        <v>0</v>
      </c>
      <c r="E268" s="19">
        <f t="shared" si="160"/>
        <v>0</v>
      </c>
      <c r="F268" s="19">
        <f t="shared" si="161"/>
        <v>0</v>
      </c>
      <c r="G268" s="19">
        <f t="shared" si="162"/>
        <v>0</v>
      </c>
      <c r="H268" s="19">
        <f t="shared" si="163"/>
        <v>0</v>
      </c>
      <c r="I268" s="15">
        <f t="shared" si="164"/>
        <v>0</v>
      </c>
      <c r="J268" s="19">
        <f t="shared" si="165"/>
        <v>0</v>
      </c>
      <c r="K268" s="19">
        <f t="shared" si="166"/>
        <v>0</v>
      </c>
      <c r="L268" s="19">
        <f t="shared" si="167"/>
        <v>0</v>
      </c>
      <c r="M268" s="19">
        <f t="shared" si="168"/>
        <v>0</v>
      </c>
      <c r="N268" s="19">
        <f t="shared" si="169"/>
        <v>0</v>
      </c>
      <c r="O268" s="19">
        <f t="shared" si="170"/>
        <v>0</v>
      </c>
      <c r="P268" s="19">
        <f t="shared" si="171"/>
        <v>0</v>
      </c>
      <c r="Q268" s="19">
        <f t="shared" si="172"/>
        <v>0</v>
      </c>
      <c r="R268" s="19">
        <f t="shared" si="173"/>
        <v>0</v>
      </c>
      <c r="S268" s="19">
        <f t="shared" si="174"/>
        <v>0</v>
      </c>
      <c r="T268" s="19">
        <f t="shared" si="175"/>
        <v>0</v>
      </c>
      <c r="U268" s="19">
        <f t="shared" si="176"/>
        <v>0</v>
      </c>
      <c r="V268" s="19">
        <f t="shared" si="177"/>
        <v>0</v>
      </c>
      <c r="W268" s="19">
        <f t="shared" si="178"/>
        <v>0</v>
      </c>
      <c r="X268" s="19">
        <f t="shared" si="179"/>
        <v>0</v>
      </c>
      <c r="Y268" s="19">
        <f t="shared" si="180"/>
        <v>0</v>
      </c>
      <c r="Z268" s="19">
        <f t="shared" si="181"/>
        <v>0</v>
      </c>
      <c r="AA268" s="19">
        <f t="shared" si="182"/>
        <v>0</v>
      </c>
      <c r="AB268" s="19">
        <f t="shared" si="183"/>
        <v>0</v>
      </c>
      <c r="AC268" s="19">
        <f t="shared" si="184"/>
        <v>0</v>
      </c>
      <c r="AD268" s="19">
        <f t="shared" si="185"/>
        <v>0</v>
      </c>
      <c r="AE268" s="19">
        <f t="shared" si="186"/>
        <v>0</v>
      </c>
      <c r="AF268" s="19">
        <f t="shared" si="187"/>
        <v>0</v>
      </c>
      <c r="AG268" s="19">
        <f t="shared" si="188"/>
        <v>0</v>
      </c>
      <c r="AH268" s="19">
        <f t="shared" si="189"/>
        <v>0</v>
      </c>
      <c r="AI268" s="19">
        <f t="shared" si="190"/>
        <v>0</v>
      </c>
      <c r="AJ268" s="19">
        <f t="shared" si="191"/>
        <v>0</v>
      </c>
      <c r="AK268" s="19">
        <f t="shared" si="192"/>
        <v>0</v>
      </c>
      <c r="AL268" s="19">
        <f t="shared" si="193"/>
        <v>0</v>
      </c>
      <c r="AM268" s="19">
        <f t="shared" si="194"/>
        <v>0</v>
      </c>
      <c r="AN268" s="19">
        <f t="shared" si="195"/>
        <v>0</v>
      </c>
      <c r="AO268" s="19">
        <f t="shared" ref="AO268:AO304" si="196">AO$227*$A230</f>
        <v>0</v>
      </c>
      <c r="AP268" s="19">
        <f>AP$227*$A229</f>
        <v>0</v>
      </c>
      <c r="AQ268" s="19"/>
      <c r="AS268" s="17"/>
      <c r="AT268" s="10"/>
      <c r="AU268" s="10"/>
      <c r="AV268" s="10"/>
      <c r="AW268" s="10"/>
      <c r="AX268" s="10"/>
      <c r="AY268" s="10"/>
      <c r="AZ268" s="10"/>
      <c r="BA268" s="10"/>
      <c r="BB268" s="18"/>
      <c r="BC268" s="18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CA268" s="10">
        <f t="shared" si="155"/>
        <v>0</v>
      </c>
    </row>
    <row r="269" spans="1:79">
      <c r="A269" s="81">
        <f t="shared" si="156"/>
        <v>0</v>
      </c>
      <c r="B269" s="10">
        <f t="shared" si="157"/>
        <v>41</v>
      </c>
      <c r="C269" s="77">
        <f t="shared" si="158"/>
        <v>0</v>
      </c>
      <c r="D269" s="15">
        <f t="shared" si="159"/>
        <v>0</v>
      </c>
      <c r="E269" s="19">
        <f t="shared" si="160"/>
        <v>0</v>
      </c>
      <c r="F269" s="19">
        <f t="shared" si="161"/>
        <v>0</v>
      </c>
      <c r="G269" s="19">
        <f t="shared" si="162"/>
        <v>0</v>
      </c>
      <c r="H269" s="19">
        <f t="shared" si="163"/>
        <v>0</v>
      </c>
      <c r="I269" s="15">
        <f t="shared" si="164"/>
        <v>0</v>
      </c>
      <c r="J269" s="19">
        <f t="shared" si="165"/>
        <v>0</v>
      </c>
      <c r="K269" s="19">
        <f t="shared" si="166"/>
        <v>0</v>
      </c>
      <c r="L269" s="19">
        <f t="shared" si="167"/>
        <v>0</v>
      </c>
      <c r="M269" s="19">
        <f t="shared" si="168"/>
        <v>0</v>
      </c>
      <c r="N269" s="19">
        <f t="shared" si="169"/>
        <v>0</v>
      </c>
      <c r="O269" s="19">
        <f t="shared" si="170"/>
        <v>0</v>
      </c>
      <c r="P269" s="19">
        <f t="shared" si="171"/>
        <v>0</v>
      </c>
      <c r="Q269" s="19">
        <f t="shared" si="172"/>
        <v>0</v>
      </c>
      <c r="R269" s="19">
        <f t="shared" si="173"/>
        <v>0</v>
      </c>
      <c r="S269" s="19">
        <f t="shared" si="174"/>
        <v>0</v>
      </c>
      <c r="T269" s="19">
        <f t="shared" si="175"/>
        <v>0</v>
      </c>
      <c r="U269" s="19">
        <f t="shared" si="176"/>
        <v>0</v>
      </c>
      <c r="V269" s="19">
        <f t="shared" si="177"/>
        <v>0</v>
      </c>
      <c r="W269" s="19">
        <f t="shared" si="178"/>
        <v>0</v>
      </c>
      <c r="X269" s="19">
        <f t="shared" si="179"/>
        <v>0</v>
      </c>
      <c r="Y269" s="19">
        <f t="shared" si="180"/>
        <v>0</v>
      </c>
      <c r="Z269" s="19">
        <f t="shared" si="181"/>
        <v>0</v>
      </c>
      <c r="AA269" s="19">
        <f t="shared" si="182"/>
        <v>0</v>
      </c>
      <c r="AB269" s="19">
        <f t="shared" si="183"/>
        <v>0</v>
      </c>
      <c r="AC269" s="19">
        <f t="shared" si="184"/>
        <v>0</v>
      </c>
      <c r="AD269" s="19">
        <f t="shared" si="185"/>
        <v>0</v>
      </c>
      <c r="AE269" s="19">
        <f t="shared" si="186"/>
        <v>0</v>
      </c>
      <c r="AF269" s="19">
        <f t="shared" si="187"/>
        <v>0</v>
      </c>
      <c r="AG269" s="19">
        <f t="shared" si="188"/>
        <v>0</v>
      </c>
      <c r="AH269" s="19">
        <f t="shared" si="189"/>
        <v>0</v>
      </c>
      <c r="AI269" s="19">
        <f t="shared" si="190"/>
        <v>0</v>
      </c>
      <c r="AJ269" s="19">
        <f t="shared" si="191"/>
        <v>0</v>
      </c>
      <c r="AK269" s="19">
        <f t="shared" si="192"/>
        <v>0</v>
      </c>
      <c r="AL269" s="19">
        <f t="shared" si="193"/>
        <v>0</v>
      </c>
      <c r="AM269" s="19">
        <f t="shared" si="194"/>
        <v>0</v>
      </c>
      <c r="AN269" s="19">
        <f t="shared" si="195"/>
        <v>0</v>
      </c>
      <c r="AO269" s="19">
        <f t="shared" si="196"/>
        <v>0</v>
      </c>
      <c r="AP269" s="19">
        <f t="shared" ref="AP269:AP304" si="197">AP$227*$A230</f>
        <v>0</v>
      </c>
      <c r="AQ269" s="19">
        <f>AQ$227*$A229</f>
        <v>0</v>
      </c>
      <c r="AS269" s="17"/>
      <c r="AT269" s="10"/>
      <c r="AU269" s="10"/>
      <c r="AV269" s="10"/>
      <c r="AW269" s="10"/>
      <c r="AX269" s="10"/>
      <c r="AY269" s="10"/>
      <c r="AZ269" s="10"/>
      <c r="BA269" s="10"/>
      <c r="BB269" s="18"/>
      <c r="BC269" s="18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CA269" s="10">
        <f t="shared" si="155"/>
        <v>0</v>
      </c>
    </row>
    <row r="270" spans="1:79">
      <c r="A270" s="81">
        <f t="shared" si="156"/>
        <v>0</v>
      </c>
      <c r="B270" s="10">
        <f t="shared" si="157"/>
        <v>42</v>
      </c>
      <c r="C270" s="77">
        <f t="shared" si="158"/>
        <v>0</v>
      </c>
      <c r="D270" s="15">
        <f t="shared" si="159"/>
        <v>0</v>
      </c>
      <c r="E270" s="19">
        <f t="shared" si="160"/>
        <v>0</v>
      </c>
      <c r="F270" s="19">
        <f t="shared" si="161"/>
        <v>0</v>
      </c>
      <c r="G270" s="19">
        <f t="shared" si="162"/>
        <v>0</v>
      </c>
      <c r="H270" s="19">
        <f t="shared" si="163"/>
        <v>0</v>
      </c>
      <c r="I270" s="15">
        <f t="shared" si="164"/>
        <v>0</v>
      </c>
      <c r="J270" s="19">
        <f t="shared" si="165"/>
        <v>0</v>
      </c>
      <c r="K270" s="19">
        <f t="shared" si="166"/>
        <v>0</v>
      </c>
      <c r="L270" s="19">
        <f t="shared" si="167"/>
        <v>0</v>
      </c>
      <c r="M270" s="19">
        <f t="shared" si="168"/>
        <v>0</v>
      </c>
      <c r="N270" s="19">
        <f t="shared" si="169"/>
        <v>0</v>
      </c>
      <c r="O270" s="19">
        <f t="shared" si="170"/>
        <v>0</v>
      </c>
      <c r="P270" s="19">
        <f t="shared" si="171"/>
        <v>0</v>
      </c>
      <c r="Q270" s="19">
        <f t="shared" si="172"/>
        <v>0</v>
      </c>
      <c r="R270" s="19">
        <f t="shared" si="173"/>
        <v>0</v>
      </c>
      <c r="S270" s="19">
        <f t="shared" si="174"/>
        <v>0</v>
      </c>
      <c r="T270" s="19">
        <f t="shared" si="175"/>
        <v>0</v>
      </c>
      <c r="U270" s="19">
        <f t="shared" si="176"/>
        <v>0</v>
      </c>
      <c r="V270" s="19">
        <f t="shared" si="177"/>
        <v>0</v>
      </c>
      <c r="W270" s="19">
        <f t="shared" si="178"/>
        <v>0</v>
      </c>
      <c r="X270" s="19">
        <f t="shared" si="179"/>
        <v>0</v>
      </c>
      <c r="Y270" s="19">
        <f t="shared" si="180"/>
        <v>0</v>
      </c>
      <c r="Z270" s="19">
        <f t="shared" si="181"/>
        <v>0</v>
      </c>
      <c r="AA270" s="19">
        <f t="shared" si="182"/>
        <v>0</v>
      </c>
      <c r="AB270" s="19">
        <f t="shared" si="183"/>
        <v>0</v>
      </c>
      <c r="AC270" s="19">
        <f t="shared" si="184"/>
        <v>0</v>
      </c>
      <c r="AD270" s="19">
        <f t="shared" si="185"/>
        <v>0</v>
      </c>
      <c r="AE270" s="19">
        <f t="shared" si="186"/>
        <v>0</v>
      </c>
      <c r="AF270" s="19">
        <f t="shared" si="187"/>
        <v>0</v>
      </c>
      <c r="AG270" s="19">
        <f t="shared" si="188"/>
        <v>0</v>
      </c>
      <c r="AH270" s="19">
        <f t="shared" si="189"/>
        <v>0</v>
      </c>
      <c r="AI270" s="19">
        <f t="shared" si="190"/>
        <v>0</v>
      </c>
      <c r="AJ270" s="19">
        <f t="shared" si="191"/>
        <v>0</v>
      </c>
      <c r="AK270" s="19">
        <f t="shared" si="192"/>
        <v>0</v>
      </c>
      <c r="AL270" s="19">
        <f t="shared" si="193"/>
        <v>0</v>
      </c>
      <c r="AM270" s="19">
        <f t="shared" si="194"/>
        <v>0</v>
      </c>
      <c r="AN270" s="19">
        <f t="shared" si="195"/>
        <v>0</v>
      </c>
      <c r="AO270" s="19">
        <f t="shared" si="196"/>
        <v>0</v>
      </c>
      <c r="AP270" s="19">
        <f t="shared" si="197"/>
        <v>0</v>
      </c>
      <c r="AQ270" s="19">
        <f t="shared" ref="AQ270:AQ304" si="198">AQ$227*$A230</f>
        <v>0</v>
      </c>
      <c r="AR270" s="15">
        <f>AR$227*$A229</f>
        <v>0</v>
      </c>
      <c r="AS270" s="17"/>
      <c r="AT270" s="10"/>
      <c r="AU270" s="10"/>
      <c r="AV270" s="10"/>
      <c r="AW270" s="10"/>
      <c r="AX270" s="10"/>
      <c r="AY270" s="10"/>
      <c r="AZ270" s="10"/>
      <c r="BA270" s="10"/>
      <c r="BB270" s="18"/>
      <c r="BC270" s="18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CA270" s="10">
        <f t="shared" si="155"/>
        <v>0</v>
      </c>
    </row>
    <row r="271" spans="1:79">
      <c r="A271" s="81">
        <f t="shared" si="156"/>
        <v>0</v>
      </c>
      <c r="B271" s="10">
        <f t="shared" si="157"/>
        <v>43</v>
      </c>
      <c r="C271" s="77">
        <f t="shared" si="158"/>
        <v>0</v>
      </c>
      <c r="D271" s="15">
        <f t="shared" si="159"/>
        <v>0</v>
      </c>
      <c r="E271" s="19">
        <f t="shared" si="160"/>
        <v>0</v>
      </c>
      <c r="F271" s="19">
        <f t="shared" si="161"/>
        <v>0</v>
      </c>
      <c r="G271" s="19">
        <f t="shared" si="162"/>
        <v>0</v>
      </c>
      <c r="H271" s="19">
        <f t="shared" si="163"/>
        <v>0</v>
      </c>
      <c r="I271" s="15">
        <f t="shared" si="164"/>
        <v>0</v>
      </c>
      <c r="J271" s="19">
        <f t="shared" si="165"/>
        <v>0</v>
      </c>
      <c r="K271" s="19">
        <f t="shared" si="166"/>
        <v>0</v>
      </c>
      <c r="L271" s="19">
        <f t="shared" si="167"/>
        <v>0</v>
      </c>
      <c r="M271" s="19">
        <f t="shared" si="168"/>
        <v>0</v>
      </c>
      <c r="N271" s="19">
        <f t="shared" si="169"/>
        <v>0</v>
      </c>
      <c r="O271" s="19">
        <f t="shared" si="170"/>
        <v>0</v>
      </c>
      <c r="P271" s="19">
        <f t="shared" si="171"/>
        <v>0</v>
      </c>
      <c r="Q271" s="19">
        <f t="shared" si="172"/>
        <v>0</v>
      </c>
      <c r="R271" s="19">
        <f t="shared" si="173"/>
        <v>0</v>
      </c>
      <c r="S271" s="19">
        <f t="shared" si="174"/>
        <v>0</v>
      </c>
      <c r="T271" s="19">
        <f t="shared" si="175"/>
        <v>0</v>
      </c>
      <c r="U271" s="19">
        <f t="shared" si="176"/>
        <v>0</v>
      </c>
      <c r="V271" s="19">
        <f t="shared" si="177"/>
        <v>0</v>
      </c>
      <c r="W271" s="19">
        <f t="shared" si="178"/>
        <v>0</v>
      </c>
      <c r="X271" s="19">
        <f t="shared" si="179"/>
        <v>0</v>
      </c>
      <c r="Y271" s="19">
        <f t="shared" si="180"/>
        <v>0</v>
      </c>
      <c r="Z271" s="19">
        <f t="shared" si="181"/>
        <v>0</v>
      </c>
      <c r="AA271" s="19">
        <f t="shared" si="182"/>
        <v>0</v>
      </c>
      <c r="AB271" s="19">
        <f t="shared" si="183"/>
        <v>0</v>
      </c>
      <c r="AC271" s="19">
        <f t="shared" si="184"/>
        <v>0</v>
      </c>
      <c r="AD271" s="19">
        <f t="shared" si="185"/>
        <v>0</v>
      </c>
      <c r="AE271" s="19">
        <f t="shared" si="186"/>
        <v>0</v>
      </c>
      <c r="AF271" s="19">
        <f t="shared" si="187"/>
        <v>0</v>
      </c>
      <c r="AG271" s="19">
        <f t="shared" si="188"/>
        <v>0</v>
      </c>
      <c r="AH271" s="19">
        <f t="shared" si="189"/>
        <v>0</v>
      </c>
      <c r="AI271" s="19">
        <f t="shared" si="190"/>
        <v>0</v>
      </c>
      <c r="AJ271" s="19">
        <f t="shared" si="191"/>
        <v>0</v>
      </c>
      <c r="AK271" s="19">
        <f t="shared" si="192"/>
        <v>0</v>
      </c>
      <c r="AL271" s="19">
        <f t="shared" si="193"/>
        <v>0</v>
      </c>
      <c r="AM271" s="19">
        <f t="shared" si="194"/>
        <v>0</v>
      </c>
      <c r="AN271" s="19">
        <f t="shared" si="195"/>
        <v>0</v>
      </c>
      <c r="AO271" s="19">
        <f t="shared" si="196"/>
        <v>0</v>
      </c>
      <c r="AP271" s="19">
        <f t="shared" si="197"/>
        <v>0</v>
      </c>
      <c r="AQ271" s="19">
        <f t="shared" si="198"/>
        <v>0</v>
      </c>
      <c r="AR271" s="15">
        <f t="shared" ref="AR271:AR304" si="199">AR$227*$A230</f>
        <v>0</v>
      </c>
      <c r="AS271" s="17">
        <f>AS$227*$A229</f>
        <v>0</v>
      </c>
      <c r="AT271" s="10"/>
      <c r="AU271" s="10"/>
      <c r="AV271" s="10"/>
      <c r="AW271" s="10"/>
      <c r="AX271" s="10"/>
      <c r="AY271" s="10"/>
      <c r="AZ271" s="10"/>
      <c r="BA271" s="10"/>
      <c r="BB271" s="18"/>
      <c r="BC271" s="18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CA271" s="10">
        <f t="shared" si="155"/>
        <v>0</v>
      </c>
    </row>
    <row r="272" spans="1:79">
      <c r="A272" s="81">
        <f t="shared" si="156"/>
        <v>0</v>
      </c>
      <c r="B272" s="10">
        <f t="shared" si="157"/>
        <v>44</v>
      </c>
      <c r="C272" s="77">
        <f t="shared" si="158"/>
        <v>0</v>
      </c>
      <c r="D272" s="15">
        <f t="shared" si="159"/>
        <v>0</v>
      </c>
      <c r="E272" s="19">
        <f t="shared" si="160"/>
        <v>0</v>
      </c>
      <c r="F272" s="19">
        <f t="shared" si="161"/>
        <v>0</v>
      </c>
      <c r="G272" s="19">
        <f t="shared" si="162"/>
        <v>0</v>
      </c>
      <c r="H272" s="19">
        <f t="shared" si="163"/>
        <v>0</v>
      </c>
      <c r="I272" s="15">
        <f t="shared" si="164"/>
        <v>0</v>
      </c>
      <c r="J272" s="19">
        <f t="shared" si="165"/>
        <v>0</v>
      </c>
      <c r="K272" s="19">
        <f t="shared" si="166"/>
        <v>0</v>
      </c>
      <c r="L272" s="19">
        <f t="shared" si="167"/>
        <v>0</v>
      </c>
      <c r="M272" s="19">
        <f t="shared" si="168"/>
        <v>0</v>
      </c>
      <c r="N272" s="19">
        <f t="shared" si="169"/>
        <v>0</v>
      </c>
      <c r="O272" s="19">
        <f t="shared" si="170"/>
        <v>0</v>
      </c>
      <c r="P272" s="19">
        <f t="shared" si="171"/>
        <v>0</v>
      </c>
      <c r="Q272" s="19">
        <f t="shared" si="172"/>
        <v>0</v>
      </c>
      <c r="R272" s="19">
        <f t="shared" si="173"/>
        <v>0</v>
      </c>
      <c r="S272" s="19">
        <f t="shared" si="174"/>
        <v>0</v>
      </c>
      <c r="T272" s="19">
        <f t="shared" si="175"/>
        <v>0</v>
      </c>
      <c r="U272" s="19">
        <f t="shared" si="176"/>
        <v>0</v>
      </c>
      <c r="V272" s="19">
        <f t="shared" si="177"/>
        <v>0</v>
      </c>
      <c r="W272" s="19">
        <f t="shared" si="178"/>
        <v>0</v>
      </c>
      <c r="X272" s="19">
        <f t="shared" si="179"/>
        <v>0</v>
      </c>
      <c r="Y272" s="19">
        <f t="shared" si="180"/>
        <v>0</v>
      </c>
      <c r="Z272" s="19">
        <f t="shared" si="181"/>
        <v>0</v>
      </c>
      <c r="AA272" s="19">
        <f t="shared" si="182"/>
        <v>0</v>
      </c>
      <c r="AB272" s="19">
        <f t="shared" si="183"/>
        <v>0</v>
      </c>
      <c r="AC272" s="19">
        <f t="shared" si="184"/>
        <v>0</v>
      </c>
      <c r="AD272" s="19">
        <f t="shared" si="185"/>
        <v>0</v>
      </c>
      <c r="AE272" s="19">
        <f t="shared" si="186"/>
        <v>0</v>
      </c>
      <c r="AF272" s="19">
        <f t="shared" si="187"/>
        <v>0</v>
      </c>
      <c r="AG272" s="19">
        <f t="shared" si="188"/>
        <v>0</v>
      </c>
      <c r="AH272" s="19">
        <f t="shared" si="189"/>
        <v>0</v>
      </c>
      <c r="AI272" s="19">
        <f t="shared" si="190"/>
        <v>0</v>
      </c>
      <c r="AJ272" s="19">
        <f t="shared" si="191"/>
        <v>0</v>
      </c>
      <c r="AK272" s="19">
        <f t="shared" si="192"/>
        <v>0</v>
      </c>
      <c r="AL272" s="19">
        <f t="shared" si="193"/>
        <v>0</v>
      </c>
      <c r="AM272" s="19">
        <f t="shared" si="194"/>
        <v>0</v>
      </c>
      <c r="AN272" s="19">
        <f t="shared" si="195"/>
        <v>0</v>
      </c>
      <c r="AO272" s="19">
        <f t="shared" si="196"/>
        <v>0</v>
      </c>
      <c r="AP272" s="19">
        <f t="shared" si="197"/>
        <v>0</v>
      </c>
      <c r="AQ272" s="19">
        <f t="shared" si="198"/>
        <v>0</v>
      </c>
      <c r="AR272" s="15">
        <f t="shared" si="199"/>
        <v>0</v>
      </c>
      <c r="AS272" s="17">
        <f t="shared" ref="AS272:AS304" si="200">AS$227*$A230</f>
        <v>0</v>
      </c>
      <c r="AT272" s="10">
        <f>AT$227*$A229</f>
        <v>0</v>
      </c>
      <c r="AU272" s="10"/>
      <c r="AV272" s="10"/>
      <c r="AW272" s="10"/>
      <c r="AX272" s="10"/>
      <c r="AY272" s="10"/>
      <c r="AZ272" s="10"/>
      <c r="BA272" s="10"/>
      <c r="BB272" s="18"/>
      <c r="BC272" s="18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CA272" s="10">
        <f t="shared" si="155"/>
        <v>0</v>
      </c>
    </row>
    <row r="273" spans="1:79">
      <c r="A273" s="81">
        <f t="shared" si="156"/>
        <v>0</v>
      </c>
      <c r="B273" s="10">
        <f t="shared" si="157"/>
        <v>45</v>
      </c>
      <c r="C273" s="77">
        <f t="shared" si="158"/>
        <v>0</v>
      </c>
      <c r="D273" s="15">
        <f t="shared" si="159"/>
        <v>0</v>
      </c>
      <c r="E273" s="19">
        <f t="shared" si="160"/>
        <v>0</v>
      </c>
      <c r="F273" s="19">
        <f t="shared" si="161"/>
        <v>0</v>
      </c>
      <c r="G273" s="19">
        <f t="shared" si="162"/>
        <v>0</v>
      </c>
      <c r="H273" s="19">
        <f t="shared" si="163"/>
        <v>0</v>
      </c>
      <c r="I273" s="15">
        <f t="shared" si="164"/>
        <v>0</v>
      </c>
      <c r="J273" s="19">
        <f t="shared" si="165"/>
        <v>0</v>
      </c>
      <c r="K273" s="19">
        <f t="shared" si="166"/>
        <v>0</v>
      </c>
      <c r="L273" s="19">
        <f t="shared" si="167"/>
        <v>0</v>
      </c>
      <c r="M273" s="19">
        <f t="shared" si="168"/>
        <v>0</v>
      </c>
      <c r="N273" s="19">
        <f t="shared" si="169"/>
        <v>0</v>
      </c>
      <c r="O273" s="19">
        <f t="shared" si="170"/>
        <v>0</v>
      </c>
      <c r="P273" s="19">
        <f t="shared" si="171"/>
        <v>0</v>
      </c>
      <c r="Q273" s="19">
        <f t="shared" si="172"/>
        <v>0</v>
      </c>
      <c r="R273" s="19">
        <f t="shared" si="173"/>
        <v>0</v>
      </c>
      <c r="S273" s="19">
        <f t="shared" si="174"/>
        <v>0</v>
      </c>
      <c r="T273" s="19">
        <f t="shared" si="175"/>
        <v>0</v>
      </c>
      <c r="U273" s="19">
        <f t="shared" si="176"/>
        <v>0</v>
      </c>
      <c r="V273" s="19">
        <f t="shared" si="177"/>
        <v>0</v>
      </c>
      <c r="W273" s="19">
        <f t="shared" si="178"/>
        <v>0</v>
      </c>
      <c r="X273" s="19">
        <f t="shared" si="179"/>
        <v>0</v>
      </c>
      <c r="Y273" s="19">
        <f t="shared" si="180"/>
        <v>0</v>
      </c>
      <c r="Z273" s="19">
        <f t="shared" si="181"/>
        <v>0</v>
      </c>
      <c r="AA273" s="19">
        <f t="shared" si="182"/>
        <v>0</v>
      </c>
      <c r="AB273" s="19">
        <f t="shared" si="183"/>
        <v>0</v>
      </c>
      <c r="AC273" s="19">
        <f t="shared" si="184"/>
        <v>0</v>
      </c>
      <c r="AD273" s="19">
        <f t="shared" si="185"/>
        <v>0</v>
      </c>
      <c r="AE273" s="19">
        <f t="shared" si="186"/>
        <v>0</v>
      </c>
      <c r="AF273" s="19">
        <f t="shared" si="187"/>
        <v>0</v>
      </c>
      <c r="AG273" s="19">
        <f t="shared" si="188"/>
        <v>0</v>
      </c>
      <c r="AH273" s="19">
        <f t="shared" si="189"/>
        <v>0</v>
      </c>
      <c r="AI273" s="19">
        <f t="shared" si="190"/>
        <v>0</v>
      </c>
      <c r="AJ273" s="19">
        <f t="shared" si="191"/>
        <v>0</v>
      </c>
      <c r="AK273" s="19">
        <f t="shared" si="192"/>
        <v>0</v>
      </c>
      <c r="AL273" s="19">
        <f t="shared" si="193"/>
        <v>0</v>
      </c>
      <c r="AM273" s="19">
        <f t="shared" si="194"/>
        <v>0</v>
      </c>
      <c r="AN273" s="19">
        <f t="shared" si="195"/>
        <v>0</v>
      </c>
      <c r="AO273" s="19">
        <f t="shared" si="196"/>
        <v>0</v>
      </c>
      <c r="AP273" s="19">
        <f t="shared" si="197"/>
        <v>0</v>
      </c>
      <c r="AQ273" s="19">
        <f t="shared" si="198"/>
        <v>0</v>
      </c>
      <c r="AR273" s="15">
        <f t="shared" si="199"/>
        <v>0</v>
      </c>
      <c r="AS273" s="17">
        <f t="shared" si="200"/>
        <v>0</v>
      </c>
      <c r="AT273" s="10">
        <f t="shared" ref="AT273:AT304" si="201">AT$227*$A230</f>
        <v>0</v>
      </c>
      <c r="AU273" s="10">
        <f>AU$227*$A229</f>
        <v>0</v>
      </c>
      <c r="AV273" s="10"/>
      <c r="AW273" s="10"/>
      <c r="AX273" s="10"/>
      <c r="AY273" s="10"/>
      <c r="AZ273" s="10"/>
      <c r="BA273" s="10"/>
      <c r="BB273" s="18"/>
      <c r="BC273" s="18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CA273" s="10">
        <f t="shared" si="155"/>
        <v>0</v>
      </c>
    </row>
    <row r="274" spans="1:79">
      <c r="A274" s="81">
        <f t="shared" si="156"/>
        <v>0</v>
      </c>
      <c r="B274" s="10">
        <f t="shared" si="157"/>
        <v>46</v>
      </c>
      <c r="C274" s="77">
        <f t="shared" si="158"/>
        <v>0</v>
      </c>
      <c r="D274" s="15">
        <f t="shared" si="159"/>
        <v>0</v>
      </c>
      <c r="E274" s="19">
        <f t="shared" si="160"/>
        <v>0</v>
      </c>
      <c r="F274" s="19">
        <f t="shared" si="161"/>
        <v>0</v>
      </c>
      <c r="G274" s="19">
        <f t="shared" si="162"/>
        <v>0</v>
      </c>
      <c r="H274" s="19">
        <f t="shared" si="163"/>
        <v>0</v>
      </c>
      <c r="I274" s="15">
        <f t="shared" si="164"/>
        <v>0</v>
      </c>
      <c r="J274" s="19">
        <f t="shared" si="165"/>
        <v>0</v>
      </c>
      <c r="K274" s="19">
        <f t="shared" si="166"/>
        <v>0</v>
      </c>
      <c r="L274" s="19">
        <f t="shared" si="167"/>
        <v>0</v>
      </c>
      <c r="M274" s="19">
        <f t="shared" si="168"/>
        <v>0</v>
      </c>
      <c r="N274" s="19">
        <f t="shared" si="169"/>
        <v>0</v>
      </c>
      <c r="O274" s="19">
        <f t="shared" si="170"/>
        <v>0</v>
      </c>
      <c r="P274" s="19">
        <f t="shared" si="171"/>
        <v>0</v>
      </c>
      <c r="Q274" s="19">
        <f t="shared" si="172"/>
        <v>0</v>
      </c>
      <c r="R274" s="19">
        <f t="shared" si="173"/>
        <v>0</v>
      </c>
      <c r="S274" s="19">
        <f t="shared" si="174"/>
        <v>0</v>
      </c>
      <c r="T274" s="19">
        <f t="shared" si="175"/>
        <v>0</v>
      </c>
      <c r="U274" s="19">
        <f t="shared" si="176"/>
        <v>0</v>
      </c>
      <c r="V274" s="19">
        <f t="shared" si="177"/>
        <v>0</v>
      </c>
      <c r="W274" s="19">
        <f t="shared" si="178"/>
        <v>0</v>
      </c>
      <c r="X274" s="19">
        <f t="shared" si="179"/>
        <v>0</v>
      </c>
      <c r="Y274" s="19">
        <f t="shared" si="180"/>
        <v>0</v>
      </c>
      <c r="Z274" s="19">
        <f t="shared" si="181"/>
        <v>0</v>
      </c>
      <c r="AA274" s="19">
        <f t="shared" si="182"/>
        <v>0</v>
      </c>
      <c r="AB274" s="19">
        <f t="shared" si="183"/>
        <v>0</v>
      </c>
      <c r="AC274" s="19">
        <f t="shared" si="184"/>
        <v>0</v>
      </c>
      <c r="AD274" s="19">
        <f t="shared" si="185"/>
        <v>0</v>
      </c>
      <c r="AE274" s="19">
        <f t="shared" si="186"/>
        <v>0</v>
      </c>
      <c r="AF274" s="19">
        <f t="shared" si="187"/>
        <v>0</v>
      </c>
      <c r="AG274" s="19">
        <f t="shared" si="188"/>
        <v>0</v>
      </c>
      <c r="AH274" s="19">
        <f t="shared" si="189"/>
        <v>0</v>
      </c>
      <c r="AI274" s="19">
        <f t="shared" si="190"/>
        <v>0</v>
      </c>
      <c r="AJ274" s="19">
        <f t="shared" si="191"/>
        <v>0</v>
      </c>
      <c r="AK274" s="19">
        <f t="shared" si="192"/>
        <v>0</v>
      </c>
      <c r="AL274" s="19">
        <f t="shared" si="193"/>
        <v>0</v>
      </c>
      <c r="AM274" s="19">
        <f t="shared" si="194"/>
        <v>0</v>
      </c>
      <c r="AN274" s="19">
        <f t="shared" si="195"/>
        <v>0</v>
      </c>
      <c r="AO274" s="19">
        <f t="shared" si="196"/>
        <v>0</v>
      </c>
      <c r="AP274" s="19">
        <f t="shared" si="197"/>
        <v>0</v>
      </c>
      <c r="AQ274" s="19">
        <f t="shared" si="198"/>
        <v>0</v>
      </c>
      <c r="AR274" s="15">
        <f t="shared" si="199"/>
        <v>0</v>
      </c>
      <c r="AS274" s="17">
        <f t="shared" si="200"/>
        <v>0</v>
      </c>
      <c r="AT274" s="10">
        <f t="shared" si="201"/>
        <v>0</v>
      </c>
      <c r="AU274" s="10">
        <f t="shared" ref="AU274:AU304" si="202">AU$227*$A230</f>
        <v>0</v>
      </c>
      <c r="AV274" s="10">
        <f>AV$227*$A229</f>
        <v>0</v>
      </c>
      <c r="AW274" s="10"/>
      <c r="AX274" s="10"/>
      <c r="AY274" s="10"/>
      <c r="AZ274" s="10"/>
      <c r="BA274" s="10"/>
      <c r="BB274" s="18"/>
      <c r="BC274" s="18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CA274" s="10">
        <f t="shared" si="155"/>
        <v>0</v>
      </c>
    </row>
    <row r="275" spans="1:79">
      <c r="A275" s="81">
        <f t="shared" si="156"/>
        <v>0</v>
      </c>
      <c r="B275" s="10">
        <f t="shared" si="157"/>
        <v>47</v>
      </c>
      <c r="C275" s="77">
        <f t="shared" si="158"/>
        <v>0</v>
      </c>
      <c r="D275" s="15">
        <f t="shared" si="159"/>
        <v>0</v>
      </c>
      <c r="E275" s="19">
        <f t="shared" si="160"/>
        <v>0</v>
      </c>
      <c r="F275" s="19">
        <f t="shared" si="161"/>
        <v>0</v>
      </c>
      <c r="G275" s="19">
        <f t="shared" si="162"/>
        <v>0</v>
      </c>
      <c r="H275" s="19">
        <f t="shared" si="163"/>
        <v>0</v>
      </c>
      <c r="I275" s="15">
        <f t="shared" si="164"/>
        <v>0</v>
      </c>
      <c r="J275" s="19">
        <f t="shared" si="165"/>
        <v>0</v>
      </c>
      <c r="K275" s="19">
        <f t="shared" si="166"/>
        <v>0</v>
      </c>
      <c r="L275" s="19">
        <f t="shared" si="167"/>
        <v>0</v>
      </c>
      <c r="M275" s="19">
        <f t="shared" si="168"/>
        <v>0</v>
      </c>
      <c r="N275" s="19">
        <f t="shared" si="169"/>
        <v>0</v>
      </c>
      <c r="O275" s="19">
        <f t="shared" si="170"/>
        <v>0</v>
      </c>
      <c r="P275" s="19">
        <f t="shared" si="171"/>
        <v>0</v>
      </c>
      <c r="Q275" s="19">
        <f t="shared" si="172"/>
        <v>0</v>
      </c>
      <c r="R275" s="19">
        <f t="shared" si="173"/>
        <v>0</v>
      </c>
      <c r="S275" s="19">
        <f t="shared" si="174"/>
        <v>0</v>
      </c>
      <c r="T275" s="19">
        <f t="shared" si="175"/>
        <v>0</v>
      </c>
      <c r="U275" s="19">
        <f t="shared" si="176"/>
        <v>0</v>
      </c>
      <c r="V275" s="19">
        <f t="shared" si="177"/>
        <v>0</v>
      </c>
      <c r="W275" s="19">
        <f t="shared" si="178"/>
        <v>0</v>
      </c>
      <c r="X275" s="19">
        <f t="shared" si="179"/>
        <v>0</v>
      </c>
      <c r="Y275" s="19">
        <f t="shared" si="180"/>
        <v>0</v>
      </c>
      <c r="Z275" s="19">
        <f t="shared" si="181"/>
        <v>0</v>
      </c>
      <c r="AA275" s="19">
        <f t="shared" si="182"/>
        <v>0</v>
      </c>
      <c r="AB275" s="19">
        <f t="shared" si="183"/>
        <v>0</v>
      </c>
      <c r="AC275" s="19">
        <f t="shared" si="184"/>
        <v>0</v>
      </c>
      <c r="AD275" s="19">
        <f t="shared" si="185"/>
        <v>0</v>
      </c>
      <c r="AE275" s="19">
        <f t="shared" si="186"/>
        <v>0</v>
      </c>
      <c r="AF275" s="19">
        <f t="shared" si="187"/>
        <v>0</v>
      </c>
      <c r="AG275" s="19">
        <f t="shared" si="188"/>
        <v>0</v>
      </c>
      <c r="AH275" s="19">
        <f t="shared" si="189"/>
        <v>0</v>
      </c>
      <c r="AI275" s="19">
        <f t="shared" si="190"/>
        <v>0</v>
      </c>
      <c r="AJ275" s="19">
        <f t="shared" si="191"/>
        <v>0</v>
      </c>
      <c r="AK275" s="19">
        <f t="shared" si="192"/>
        <v>0</v>
      </c>
      <c r="AL275" s="19">
        <f t="shared" si="193"/>
        <v>0</v>
      </c>
      <c r="AM275" s="19">
        <f t="shared" si="194"/>
        <v>0</v>
      </c>
      <c r="AN275" s="19">
        <f t="shared" si="195"/>
        <v>0</v>
      </c>
      <c r="AO275" s="19">
        <f t="shared" si="196"/>
        <v>0</v>
      </c>
      <c r="AP275" s="19">
        <f t="shared" si="197"/>
        <v>0</v>
      </c>
      <c r="AQ275" s="19">
        <f t="shared" si="198"/>
        <v>0</v>
      </c>
      <c r="AR275" s="15">
        <f t="shared" si="199"/>
        <v>0</v>
      </c>
      <c r="AS275" s="17">
        <f t="shared" si="200"/>
        <v>0</v>
      </c>
      <c r="AT275" s="10">
        <f t="shared" si="201"/>
        <v>0</v>
      </c>
      <c r="AU275" s="10">
        <f t="shared" si="202"/>
        <v>0</v>
      </c>
      <c r="AV275" s="10">
        <f t="shared" ref="AV275:AV304" si="203">AV$227*$A230</f>
        <v>0</v>
      </c>
      <c r="AW275" s="10">
        <f>AW$227*$A229</f>
        <v>0</v>
      </c>
      <c r="AX275" s="10"/>
      <c r="AY275" s="10"/>
      <c r="AZ275" s="10"/>
      <c r="BA275" s="10"/>
      <c r="BB275" s="18"/>
      <c r="BC275" s="18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CA275" s="10">
        <f t="shared" si="155"/>
        <v>0</v>
      </c>
    </row>
    <row r="276" spans="1:79">
      <c r="A276" s="81">
        <f t="shared" si="156"/>
        <v>0</v>
      </c>
      <c r="B276" s="10">
        <f t="shared" si="157"/>
        <v>48</v>
      </c>
      <c r="C276" s="77">
        <f t="shared" si="158"/>
        <v>0</v>
      </c>
      <c r="D276" s="15">
        <f t="shared" si="159"/>
        <v>0</v>
      </c>
      <c r="E276" s="19">
        <f t="shared" si="160"/>
        <v>0</v>
      </c>
      <c r="F276" s="19">
        <f t="shared" si="161"/>
        <v>0</v>
      </c>
      <c r="G276" s="19">
        <f t="shared" si="162"/>
        <v>0</v>
      </c>
      <c r="H276" s="19">
        <f t="shared" si="163"/>
        <v>0</v>
      </c>
      <c r="I276" s="15">
        <f t="shared" si="164"/>
        <v>0</v>
      </c>
      <c r="J276" s="19">
        <f t="shared" si="165"/>
        <v>0</v>
      </c>
      <c r="K276" s="19">
        <f t="shared" si="166"/>
        <v>0</v>
      </c>
      <c r="L276" s="19">
        <f t="shared" si="167"/>
        <v>0</v>
      </c>
      <c r="M276" s="19">
        <f t="shared" si="168"/>
        <v>0</v>
      </c>
      <c r="N276" s="19">
        <f t="shared" si="169"/>
        <v>0</v>
      </c>
      <c r="O276" s="19">
        <f t="shared" si="170"/>
        <v>0</v>
      </c>
      <c r="P276" s="19">
        <f t="shared" si="171"/>
        <v>0</v>
      </c>
      <c r="Q276" s="19">
        <f t="shared" si="172"/>
        <v>0</v>
      </c>
      <c r="R276" s="19">
        <f t="shared" si="173"/>
        <v>0</v>
      </c>
      <c r="S276" s="19">
        <f t="shared" si="174"/>
        <v>0</v>
      </c>
      <c r="T276" s="19">
        <f t="shared" si="175"/>
        <v>0</v>
      </c>
      <c r="U276" s="19">
        <f t="shared" si="176"/>
        <v>0</v>
      </c>
      <c r="V276" s="19">
        <f t="shared" si="177"/>
        <v>0</v>
      </c>
      <c r="W276" s="19">
        <f t="shared" si="178"/>
        <v>0</v>
      </c>
      <c r="X276" s="19">
        <f t="shared" si="179"/>
        <v>0</v>
      </c>
      <c r="Y276" s="19">
        <f t="shared" si="180"/>
        <v>0</v>
      </c>
      <c r="Z276" s="19">
        <f t="shared" si="181"/>
        <v>0</v>
      </c>
      <c r="AA276" s="19">
        <f t="shared" si="182"/>
        <v>0</v>
      </c>
      <c r="AB276" s="19">
        <f t="shared" si="183"/>
        <v>0</v>
      </c>
      <c r="AC276" s="19">
        <f t="shared" si="184"/>
        <v>0</v>
      </c>
      <c r="AD276" s="19">
        <f t="shared" si="185"/>
        <v>0</v>
      </c>
      <c r="AE276" s="19">
        <f t="shared" si="186"/>
        <v>0</v>
      </c>
      <c r="AF276" s="19">
        <f t="shared" si="187"/>
        <v>0</v>
      </c>
      <c r="AG276" s="19">
        <f t="shared" si="188"/>
        <v>0</v>
      </c>
      <c r="AH276" s="19">
        <f t="shared" si="189"/>
        <v>0</v>
      </c>
      <c r="AI276" s="19">
        <f t="shared" si="190"/>
        <v>0</v>
      </c>
      <c r="AJ276" s="19">
        <f t="shared" si="191"/>
        <v>0</v>
      </c>
      <c r="AK276" s="19">
        <f t="shared" si="192"/>
        <v>0</v>
      </c>
      <c r="AL276" s="19">
        <f t="shared" si="193"/>
        <v>0</v>
      </c>
      <c r="AM276" s="19">
        <f t="shared" si="194"/>
        <v>0</v>
      </c>
      <c r="AN276" s="19">
        <f t="shared" si="195"/>
        <v>0</v>
      </c>
      <c r="AO276" s="19">
        <f t="shared" si="196"/>
        <v>0</v>
      </c>
      <c r="AP276" s="19">
        <f t="shared" si="197"/>
        <v>0</v>
      </c>
      <c r="AQ276" s="19">
        <f t="shared" si="198"/>
        <v>0</v>
      </c>
      <c r="AR276" s="15">
        <f t="shared" si="199"/>
        <v>0</v>
      </c>
      <c r="AS276" s="17">
        <f t="shared" si="200"/>
        <v>0</v>
      </c>
      <c r="AT276" s="10">
        <f t="shared" si="201"/>
        <v>0</v>
      </c>
      <c r="AU276" s="10">
        <f t="shared" si="202"/>
        <v>0</v>
      </c>
      <c r="AV276" s="10">
        <f t="shared" si="203"/>
        <v>0</v>
      </c>
      <c r="AW276" s="10">
        <f t="shared" ref="AW276:AW304" si="204">AW$227*$A230</f>
        <v>0</v>
      </c>
      <c r="AX276" s="10">
        <f>AX$227*$A229</f>
        <v>0</v>
      </c>
      <c r="AY276" s="10"/>
      <c r="AZ276" s="10"/>
      <c r="BA276" s="10"/>
      <c r="BB276" s="18"/>
      <c r="BC276" s="18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CA276" s="10">
        <f t="shared" si="155"/>
        <v>0</v>
      </c>
    </row>
    <row r="277" spans="1:79">
      <c r="A277" s="81">
        <f t="shared" si="156"/>
        <v>0</v>
      </c>
      <c r="B277" s="10">
        <f t="shared" si="157"/>
        <v>49</v>
      </c>
      <c r="C277" s="77">
        <f t="shared" si="158"/>
        <v>0</v>
      </c>
      <c r="D277" s="15">
        <f t="shared" si="159"/>
        <v>0</v>
      </c>
      <c r="E277" s="19">
        <f t="shared" si="160"/>
        <v>0</v>
      </c>
      <c r="F277" s="19">
        <f t="shared" si="161"/>
        <v>0</v>
      </c>
      <c r="G277" s="19">
        <f t="shared" si="162"/>
        <v>0</v>
      </c>
      <c r="H277" s="19">
        <f t="shared" si="163"/>
        <v>0</v>
      </c>
      <c r="I277" s="15">
        <f t="shared" si="164"/>
        <v>0</v>
      </c>
      <c r="J277" s="19">
        <f t="shared" si="165"/>
        <v>0</v>
      </c>
      <c r="K277" s="19">
        <f t="shared" si="166"/>
        <v>0</v>
      </c>
      <c r="L277" s="19">
        <f t="shared" si="167"/>
        <v>0</v>
      </c>
      <c r="M277" s="19">
        <f t="shared" si="168"/>
        <v>0</v>
      </c>
      <c r="N277" s="19">
        <f t="shared" si="169"/>
        <v>0</v>
      </c>
      <c r="O277" s="19">
        <f t="shared" si="170"/>
        <v>0</v>
      </c>
      <c r="P277" s="19">
        <f t="shared" si="171"/>
        <v>0</v>
      </c>
      <c r="Q277" s="19">
        <f t="shared" si="172"/>
        <v>0</v>
      </c>
      <c r="R277" s="19">
        <f t="shared" si="173"/>
        <v>0</v>
      </c>
      <c r="S277" s="19">
        <f t="shared" si="174"/>
        <v>0</v>
      </c>
      <c r="T277" s="19">
        <f t="shared" si="175"/>
        <v>0</v>
      </c>
      <c r="U277" s="19">
        <f t="shared" si="176"/>
        <v>0</v>
      </c>
      <c r="V277" s="19">
        <f t="shared" si="177"/>
        <v>0</v>
      </c>
      <c r="W277" s="19">
        <f t="shared" si="178"/>
        <v>0</v>
      </c>
      <c r="X277" s="19">
        <f t="shared" si="179"/>
        <v>0</v>
      </c>
      <c r="Y277" s="19">
        <f t="shared" si="180"/>
        <v>0</v>
      </c>
      <c r="Z277" s="19">
        <f t="shared" si="181"/>
        <v>0</v>
      </c>
      <c r="AA277" s="19">
        <f t="shared" si="182"/>
        <v>0</v>
      </c>
      <c r="AB277" s="19">
        <f t="shared" si="183"/>
        <v>0</v>
      </c>
      <c r="AC277" s="19">
        <f t="shared" si="184"/>
        <v>0</v>
      </c>
      <c r="AD277" s="19">
        <f t="shared" si="185"/>
        <v>0</v>
      </c>
      <c r="AE277" s="19">
        <f t="shared" si="186"/>
        <v>0</v>
      </c>
      <c r="AF277" s="19">
        <f t="shared" si="187"/>
        <v>0</v>
      </c>
      <c r="AG277" s="19">
        <f t="shared" si="188"/>
        <v>0</v>
      </c>
      <c r="AH277" s="19">
        <f t="shared" si="189"/>
        <v>0</v>
      </c>
      <c r="AI277" s="19">
        <f t="shared" si="190"/>
        <v>0</v>
      </c>
      <c r="AJ277" s="19">
        <f t="shared" si="191"/>
        <v>0</v>
      </c>
      <c r="AK277" s="19">
        <f t="shared" si="192"/>
        <v>0</v>
      </c>
      <c r="AL277" s="19">
        <f t="shared" si="193"/>
        <v>0</v>
      </c>
      <c r="AM277" s="19">
        <f t="shared" si="194"/>
        <v>0</v>
      </c>
      <c r="AN277" s="19">
        <f t="shared" si="195"/>
        <v>0</v>
      </c>
      <c r="AO277" s="19">
        <f t="shared" si="196"/>
        <v>0</v>
      </c>
      <c r="AP277" s="19">
        <f t="shared" si="197"/>
        <v>0</v>
      </c>
      <c r="AQ277" s="19">
        <f t="shared" si="198"/>
        <v>0</v>
      </c>
      <c r="AR277" s="15">
        <f t="shared" si="199"/>
        <v>0</v>
      </c>
      <c r="AS277" s="17">
        <f t="shared" si="200"/>
        <v>0</v>
      </c>
      <c r="AT277" s="10">
        <f t="shared" si="201"/>
        <v>0</v>
      </c>
      <c r="AU277" s="10">
        <f t="shared" si="202"/>
        <v>0</v>
      </c>
      <c r="AV277" s="10">
        <f t="shared" si="203"/>
        <v>0</v>
      </c>
      <c r="AW277" s="10">
        <f t="shared" si="204"/>
        <v>0</v>
      </c>
      <c r="AX277" s="10">
        <f t="shared" ref="AX277:AX304" si="205">AX$227*$A230</f>
        <v>0</v>
      </c>
      <c r="AY277" s="10">
        <f>AY$227*$A229</f>
        <v>0</v>
      </c>
      <c r="AZ277" s="10"/>
      <c r="BA277" s="10"/>
      <c r="BB277" s="18"/>
      <c r="BC277" s="18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CA277" s="10">
        <f t="shared" si="155"/>
        <v>0</v>
      </c>
    </row>
    <row r="278" spans="1:79">
      <c r="A278" s="81">
        <f t="shared" si="156"/>
        <v>0</v>
      </c>
      <c r="B278" s="10">
        <f t="shared" si="157"/>
        <v>50</v>
      </c>
      <c r="C278" s="77">
        <f t="shared" si="158"/>
        <v>0</v>
      </c>
      <c r="D278" s="15">
        <f t="shared" si="159"/>
        <v>0</v>
      </c>
      <c r="E278" s="19">
        <f t="shared" si="160"/>
        <v>0</v>
      </c>
      <c r="F278" s="19">
        <f t="shared" si="161"/>
        <v>0</v>
      </c>
      <c r="G278" s="19">
        <f t="shared" si="162"/>
        <v>0</v>
      </c>
      <c r="H278" s="19">
        <f t="shared" si="163"/>
        <v>0</v>
      </c>
      <c r="I278" s="15">
        <f t="shared" si="164"/>
        <v>0</v>
      </c>
      <c r="J278" s="19">
        <f t="shared" si="165"/>
        <v>0</v>
      </c>
      <c r="K278" s="19">
        <f t="shared" si="166"/>
        <v>0</v>
      </c>
      <c r="L278" s="19">
        <f t="shared" si="167"/>
        <v>0</v>
      </c>
      <c r="M278" s="19">
        <f t="shared" si="168"/>
        <v>0</v>
      </c>
      <c r="N278" s="19">
        <f t="shared" si="169"/>
        <v>0</v>
      </c>
      <c r="O278" s="19">
        <f t="shared" si="170"/>
        <v>0</v>
      </c>
      <c r="P278" s="19">
        <f t="shared" si="171"/>
        <v>0</v>
      </c>
      <c r="Q278" s="19">
        <f t="shared" si="172"/>
        <v>0</v>
      </c>
      <c r="R278" s="19">
        <f t="shared" si="173"/>
        <v>0</v>
      </c>
      <c r="S278" s="19">
        <f t="shared" si="174"/>
        <v>0</v>
      </c>
      <c r="T278" s="19">
        <f t="shared" si="175"/>
        <v>0</v>
      </c>
      <c r="U278" s="19">
        <f t="shared" si="176"/>
        <v>0</v>
      </c>
      <c r="V278" s="19">
        <f t="shared" si="177"/>
        <v>0</v>
      </c>
      <c r="W278" s="19">
        <f t="shared" si="178"/>
        <v>0</v>
      </c>
      <c r="X278" s="19">
        <f t="shared" si="179"/>
        <v>0</v>
      </c>
      <c r="Y278" s="19">
        <f t="shared" si="180"/>
        <v>0</v>
      </c>
      <c r="Z278" s="19">
        <f t="shared" si="181"/>
        <v>0</v>
      </c>
      <c r="AA278" s="19">
        <f t="shared" si="182"/>
        <v>0</v>
      </c>
      <c r="AB278" s="19">
        <f t="shared" si="183"/>
        <v>0</v>
      </c>
      <c r="AC278" s="19">
        <f t="shared" si="184"/>
        <v>0</v>
      </c>
      <c r="AD278" s="19">
        <f t="shared" si="185"/>
        <v>0</v>
      </c>
      <c r="AE278" s="19">
        <f t="shared" si="186"/>
        <v>0</v>
      </c>
      <c r="AF278" s="19">
        <f t="shared" si="187"/>
        <v>0</v>
      </c>
      <c r="AG278" s="19">
        <f t="shared" si="188"/>
        <v>0</v>
      </c>
      <c r="AH278" s="19">
        <f t="shared" si="189"/>
        <v>0</v>
      </c>
      <c r="AI278" s="19">
        <f t="shared" si="190"/>
        <v>0</v>
      </c>
      <c r="AJ278" s="19">
        <f t="shared" si="191"/>
        <v>0</v>
      </c>
      <c r="AK278" s="19">
        <f t="shared" si="192"/>
        <v>0</v>
      </c>
      <c r="AL278" s="19">
        <f t="shared" si="193"/>
        <v>0</v>
      </c>
      <c r="AM278" s="19">
        <f t="shared" si="194"/>
        <v>0</v>
      </c>
      <c r="AN278" s="19">
        <f t="shared" si="195"/>
        <v>0</v>
      </c>
      <c r="AO278" s="19">
        <f t="shared" si="196"/>
        <v>0</v>
      </c>
      <c r="AP278" s="19">
        <f t="shared" si="197"/>
        <v>0</v>
      </c>
      <c r="AQ278" s="19">
        <f t="shared" si="198"/>
        <v>0</v>
      </c>
      <c r="AR278" s="15">
        <f t="shared" si="199"/>
        <v>0</v>
      </c>
      <c r="AS278" s="17">
        <f t="shared" si="200"/>
        <v>0</v>
      </c>
      <c r="AT278" s="10">
        <f t="shared" si="201"/>
        <v>0</v>
      </c>
      <c r="AU278" s="10">
        <f t="shared" si="202"/>
        <v>0</v>
      </c>
      <c r="AV278" s="10">
        <f t="shared" si="203"/>
        <v>0</v>
      </c>
      <c r="AW278" s="10">
        <f t="shared" si="204"/>
        <v>0</v>
      </c>
      <c r="AX278" s="10">
        <f t="shared" si="205"/>
        <v>0</v>
      </c>
      <c r="AY278" s="10">
        <f t="shared" ref="AY278:AY304" si="206">AY$227*$A230</f>
        <v>0</v>
      </c>
      <c r="AZ278" s="10">
        <f>AZ$227*$A229</f>
        <v>0</v>
      </c>
      <c r="BA278" s="10"/>
      <c r="BB278" s="18"/>
      <c r="BC278" s="18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CA278" s="10">
        <f t="shared" si="155"/>
        <v>0</v>
      </c>
    </row>
    <row r="279" spans="1:79">
      <c r="A279" s="81">
        <f t="shared" si="156"/>
        <v>0</v>
      </c>
      <c r="B279" s="10">
        <f t="shared" si="157"/>
        <v>51</v>
      </c>
      <c r="C279" s="77">
        <f t="shared" si="158"/>
        <v>0</v>
      </c>
      <c r="D279" s="15">
        <f t="shared" si="159"/>
        <v>0</v>
      </c>
      <c r="E279" s="19">
        <f t="shared" si="160"/>
        <v>0</v>
      </c>
      <c r="F279" s="19">
        <f t="shared" si="161"/>
        <v>0</v>
      </c>
      <c r="G279" s="19">
        <f t="shared" si="162"/>
        <v>0</v>
      </c>
      <c r="H279" s="19">
        <f t="shared" si="163"/>
        <v>0</v>
      </c>
      <c r="I279" s="15">
        <f t="shared" si="164"/>
        <v>0</v>
      </c>
      <c r="J279" s="19">
        <f t="shared" si="165"/>
        <v>0</v>
      </c>
      <c r="K279" s="19">
        <f t="shared" si="166"/>
        <v>0</v>
      </c>
      <c r="L279" s="19">
        <f t="shared" si="167"/>
        <v>0</v>
      </c>
      <c r="M279" s="19">
        <f t="shared" si="168"/>
        <v>0</v>
      </c>
      <c r="N279" s="19">
        <f t="shared" si="169"/>
        <v>0</v>
      </c>
      <c r="O279" s="19">
        <f t="shared" si="170"/>
        <v>0</v>
      </c>
      <c r="P279" s="19">
        <f t="shared" si="171"/>
        <v>0</v>
      </c>
      <c r="Q279" s="19">
        <f t="shared" si="172"/>
        <v>0</v>
      </c>
      <c r="R279" s="19">
        <f t="shared" si="173"/>
        <v>0</v>
      </c>
      <c r="S279" s="19">
        <f t="shared" si="174"/>
        <v>0</v>
      </c>
      <c r="T279" s="19">
        <f t="shared" si="175"/>
        <v>0</v>
      </c>
      <c r="U279" s="19">
        <f t="shared" si="176"/>
        <v>0</v>
      </c>
      <c r="V279" s="19">
        <f t="shared" si="177"/>
        <v>0</v>
      </c>
      <c r="W279" s="19">
        <f t="shared" si="178"/>
        <v>0</v>
      </c>
      <c r="X279" s="19">
        <f t="shared" si="179"/>
        <v>0</v>
      </c>
      <c r="Y279" s="19">
        <f t="shared" si="180"/>
        <v>0</v>
      </c>
      <c r="Z279" s="19">
        <f t="shared" si="181"/>
        <v>0</v>
      </c>
      <c r="AA279" s="19">
        <f t="shared" si="182"/>
        <v>0</v>
      </c>
      <c r="AB279" s="19">
        <f t="shared" si="183"/>
        <v>0</v>
      </c>
      <c r="AC279" s="19">
        <f t="shared" si="184"/>
        <v>0</v>
      </c>
      <c r="AD279" s="19">
        <f t="shared" si="185"/>
        <v>0</v>
      </c>
      <c r="AE279" s="19">
        <f t="shared" si="186"/>
        <v>0</v>
      </c>
      <c r="AF279" s="19">
        <f t="shared" si="187"/>
        <v>0</v>
      </c>
      <c r="AG279" s="19">
        <f t="shared" si="188"/>
        <v>0</v>
      </c>
      <c r="AH279" s="19">
        <f t="shared" si="189"/>
        <v>0</v>
      </c>
      <c r="AI279" s="19">
        <f t="shared" si="190"/>
        <v>0</v>
      </c>
      <c r="AJ279" s="19">
        <f t="shared" si="191"/>
        <v>0</v>
      </c>
      <c r="AK279" s="19">
        <f t="shared" si="192"/>
        <v>0</v>
      </c>
      <c r="AL279" s="19">
        <f t="shared" si="193"/>
        <v>0</v>
      </c>
      <c r="AM279" s="19">
        <f t="shared" si="194"/>
        <v>0</v>
      </c>
      <c r="AN279" s="19">
        <f t="shared" si="195"/>
        <v>0</v>
      </c>
      <c r="AO279" s="19">
        <f t="shared" si="196"/>
        <v>0</v>
      </c>
      <c r="AP279" s="19">
        <f t="shared" si="197"/>
        <v>0</v>
      </c>
      <c r="AQ279" s="19">
        <f t="shared" si="198"/>
        <v>0</v>
      </c>
      <c r="AR279" s="15">
        <f t="shared" si="199"/>
        <v>0</v>
      </c>
      <c r="AS279" s="17">
        <f t="shared" si="200"/>
        <v>0</v>
      </c>
      <c r="AT279" s="10">
        <f t="shared" si="201"/>
        <v>0</v>
      </c>
      <c r="AU279" s="10">
        <f t="shared" si="202"/>
        <v>0</v>
      </c>
      <c r="AV279" s="10">
        <f t="shared" si="203"/>
        <v>0</v>
      </c>
      <c r="AW279" s="10">
        <f t="shared" si="204"/>
        <v>0</v>
      </c>
      <c r="AX279" s="10">
        <f t="shared" si="205"/>
        <v>0</v>
      </c>
      <c r="AY279" s="10">
        <f t="shared" si="206"/>
        <v>0</v>
      </c>
      <c r="AZ279" s="10">
        <f t="shared" ref="AZ279:AZ304" si="207">AZ$227*$A230</f>
        <v>0</v>
      </c>
      <c r="BA279" s="10">
        <f>BA$227*$A229</f>
        <v>0</v>
      </c>
      <c r="BB279" s="18"/>
      <c r="BC279" s="18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CA279" s="10">
        <f t="shared" si="155"/>
        <v>0</v>
      </c>
    </row>
    <row r="280" spans="1:79">
      <c r="A280" s="81">
        <f t="shared" si="156"/>
        <v>0</v>
      </c>
      <c r="B280" s="10">
        <f t="shared" si="157"/>
        <v>52</v>
      </c>
      <c r="C280" s="77">
        <f t="shared" si="158"/>
        <v>0</v>
      </c>
      <c r="D280" s="15">
        <f t="shared" si="159"/>
        <v>0</v>
      </c>
      <c r="E280" s="19">
        <f t="shared" si="160"/>
        <v>0</v>
      </c>
      <c r="F280" s="19">
        <f t="shared" si="161"/>
        <v>0</v>
      </c>
      <c r="G280" s="19">
        <f t="shared" si="162"/>
        <v>0</v>
      </c>
      <c r="H280" s="19">
        <f t="shared" si="163"/>
        <v>0</v>
      </c>
      <c r="I280" s="15">
        <f t="shared" si="164"/>
        <v>0</v>
      </c>
      <c r="J280" s="19">
        <f t="shared" si="165"/>
        <v>0</v>
      </c>
      <c r="K280" s="19">
        <f t="shared" si="166"/>
        <v>0</v>
      </c>
      <c r="L280" s="19">
        <f t="shared" si="167"/>
        <v>0</v>
      </c>
      <c r="M280" s="19">
        <f t="shared" si="168"/>
        <v>0</v>
      </c>
      <c r="N280" s="19">
        <f t="shared" si="169"/>
        <v>0</v>
      </c>
      <c r="O280" s="19">
        <f t="shared" si="170"/>
        <v>0</v>
      </c>
      <c r="P280" s="19">
        <f t="shared" si="171"/>
        <v>0</v>
      </c>
      <c r="Q280" s="19">
        <f t="shared" si="172"/>
        <v>0</v>
      </c>
      <c r="R280" s="19">
        <f t="shared" si="173"/>
        <v>0</v>
      </c>
      <c r="S280" s="19">
        <f t="shared" si="174"/>
        <v>0</v>
      </c>
      <c r="T280" s="19">
        <f t="shared" si="175"/>
        <v>0</v>
      </c>
      <c r="U280" s="19">
        <f t="shared" si="176"/>
        <v>0</v>
      </c>
      <c r="V280" s="19">
        <f t="shared" si="177"/>
        <v>0</v>
      </c>
      <c r="W280" s="19">
        <f t="shared" si="178"/>
        <v>0</v>
      </c>
      <c r="X280" s="19">
        <f t="shared" si="179"/>
        <v>0</v>
      </c>
      <c r="Y280" s="19">
        <f t="shared" si="180"/>
        <v>0</v>
      </c>
      <c r="Z280" s="19">
        <f t="shared" si="181"/>
        <v>0</v>
      </c>
      <c r="AA280" s="19">
        <f t="shared" si="182"/>
        <v>0</v>
      </c>
      <c r="AB280" s="19">
        <f t="shared" si="183"/>
        <v>0</v>
      </c>
      <c r="AC280" s="19">
        <f t="shared" si="184"/>
        <v>0</v>
      </c>
      <c r="AD280" s="19">
        <f t="shared" si="185"/>
        <v>0</v>
      </c>
      <c r="AE280" s="19">
        <f t="shared" si="186"/>
        <v>0</v>
      </c>
      <c r="AF280" s="19">
        <f t="shared" si="187"/>
        <v>0</v>
      </c>
      <c r="AG280" s="19">
        <f t="shared" si="188"/>
        <v>0</v>
      </c>
      <c r="AH280" s="19">
        <f t="shared" si="189"/>
        <v>0</v>
      </c>
      <c r="AI280" s="19">
        <f t="shared" si="190"/>
        <v>0</v>
      </c>
      <c r="AJ280" s="19">
        <f t="shared" si="191"/>
        <v>0</v>
      </c>
      <c r="AK280" s="19">
        <f t="shared" si="192"/>
        <v>0</v>
      </c>
      <c r="AL280" s="19">
        <f t="shared" si="193"/>
        <v>0</v>
      </c>
      <c r="AM280" s="19">
        <f t="shared" si="194"/>
        <v>0</v>
      </c>
      <c r="AN280" s="19">
        <f t="shared" si="195"/>
        <v>0</v>
      </c>
      <c r="AO280" s="19">
        <f t="shared" si="196"/>
        <v>0</v>
      </c>
      <c r="AP280" s="19">
        <f t="shared" si="197"/>
        <v>0</v>
      </c>
      <c r="AQ280" s="19">
        <f t="shared" si="198"/>
        <v>0</v>
      </c>
      <c r="AR280" s="15">
        <f t="shared" si="199"/>
        <v>0</v>
      </c>
      <c r="AS280" s="17">
        <f t="shared" si="200"/>
        <v>0</v>
      </c>
      <c r="AT280" s="10">
        <f t="shared" si="201"/>
        <v>0</v>
      </c>
      <c r="AU280" s="10">
        <f t="shared" si="202"/>
        <v>0</v>
      </c>
      <c r="AV280" s="10">
        <f t="shared" si="203"/>
        <v>0</v>
      </c>
      <c r="AW280" s="10">
        <f t="shared" si="204"/>
        <v>0</v>
      </c>
      <c r="AX280" s="10">
        <f t="shared" si="205"/>
        <v>0</v>
      </c>
      <c r="AY280" s="10">
        <f t="shared" si="206"/>
        <v>0</v>
      </c>
      <c r="AZ280" s="10">
        <f t="shared" si="207"/>
        <v>0</v>
      </c>
      <c r="BA280" s="10">
        <f t="shared" ref="BA280:BA304" si="208">BA$227*$A230</f>
        <v>0</v>
      </c>
      <c r="BB280" s="18">
        <f>BB$227*$A229</f>
        <v>0</v>
      </c>
      <c r="BC280" s="18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CA280" s="10">
        <f t="shared" si="155"/>
        <v>0</v>
      </c>
    </row>
    <row r="281" spans="1:79">
      <c r="A281" s="81">
        <f t="shared" si="156"/>
        <v>0</v>
      </c>
      <c r="B281" s="10">
        <f t="shared" si="157"/>
        <v>53</v>
      </c>
      <c r="C281" s="77">
        <f t="shared" si="158"/>
        <v>0</v>
      </c>
      <c r="D281" s="15">
        <f t="shared" si="159"/>
        <v>0</v>
      </c>
      <c r="E281" s="19">
        <f t="shared" si="160"/>
        <v>0</v>
      </c>
      <c r="F281" s="19">
        <f t="shared" si="161"/>
        <v>0</v>
      </c>
      <c r="G281" s="19">
        <f t="shared" si="162"/>
        <v>0</v>
      </c>
      <c r="H281" s="19">
        <f t="shared" si="163"/>
        <v>0</v>
      </c>
      <c r="I281" s="15">
        <f t="shared" si="164"/>
        <v>0</v>
      </c>
      <c r="J281" s="19">
        <f t="shared" si="165"/>
        <v>0</v>
      </c>
      <c r="K281" s="19">
        <f t="shared" si="166"/>
        <v>0</v>
      </c>
      <c r="L281" s="19">
        <f t="shared" si="167"/>
        <v>0</v>
      </c>
      <c r="M281" s="19">
        <f t="shared" si="168"/>
        <v>0</v>
      </c>
      <c r="N281" s="19">
        <f t="shared" si="169"/>
        <v>0</v>
      </c>
      <c r="O281" s="19">
        <f t="shared" si="170"/>
        <v>0</v>
      </c>
      <c r="P281" s="19">
        <f t="shared" si="171"/>
        <v>0</v>
      </c>
      <c r="Q281" s="19">
        <f t="shared" si="172"/>
        <v>0</v>
      </c>
      <c r="R281" s="19">
        <f t="shared" si="173"/>
        <v>0</v>
      </c>
      <c r="S281" s="19">
        <f t="shared" si="174"/>
        <v>0</v>
      </c>
      <c r="T281" s="19">
        <f t="shared" si="175"/>
        <v>0</v>
      </c>
      <c r="U281" s="19">
        <f t="shared" si="176"/>
        <v>0</v>
      </c>
      <c r="V281" s="19">
        <f t="shared" si="177"/>
        <v>0</v>
      </c>
      <c r="W281" s="19">
        <f t="shared" si="178"/>
        <v>0</v>
      </c>
      <c r="X281" s="19">
        <f t="shared" si="179"/>
        <v>0</v>
      </c>
      <c r="Y281" s="19">
        <f t="shared" si="180"/>
        <v>0</v>
      </c>
      <c r="Z281" s="19">
        <f t="shared" si="181"/>
        <v>0</v>
      </c>
      <c r="AA281" s="19">
        <f t="shared" si="182"/>
        <v>0</v>
      </c>
      <c r="AB281" s="19">
        <f t="shared" si="183"/>
        <v>0</v>
      </c>
      <c r="AC281" s="19">
        <f t="shared" si="184"/>
        <v>0</v>
      </c>
      <c r="AD281" s="19">
        <f t="shared" si="185"/>
        <v>0</v>
      </c>
      <c r="AE281" s="19">
        <f t="shared" si="186"/>
        <v>0</v>
      </c>
      <c r="AF281" s="19">
        <f t="shared" si="187"/>
        <v>0</v>
      </c>
      <c r="AG281" s="19">
        <f t="shared" si="188"/>
        <v>0</v>
      </c>
      <c r="AH281" s="19">
        <f t="shared" si="189"/>
        <v>0</v>
      </c>
      <c r="AI281" s="19">
        <f t="shared" si="190"/>
        <v>0</v>
      </c>
      <c r="AJ281" s="19">
        <f t="shared" si="191"/>
        <v>0</v>
      </c>
      <c r="AK281" s="19">
        <f t="shared" si="192"/>
        <v>0</v>
      </c>
      <c r="AL281" s="19">
        <f t="shared" si="193"/>
        <v>0</v>
      </c>
      <c r="AM281" s="19">
        <f t="shared" si="194"/>
        <v>0</v>
      </c>
      <c r="AN281" s="19">
        <f t="shared" si="195"/>
        <v>0</v>
      </c>
      <c r="AO281" s="19">
        <f t="shared" si="196"/>
        <v>0</v>
      </c>
      <c r="AP281" s="19">
        <f t="shared" si="197"/>
        <v>0</v>
      </c>
      <c r="AQ281" s="19">
        <f t="shared" si="198"/>
        <v>0</v>
      </c>
      <c r="AR281" s="15">
        <f t="shared" si="199"/>
        <v>0</v>
      </c>
      <c r="AS281" s="17">
        <f t="shared" si="200"/>
        <v>0</v>
      </c>
      <c r="AT281" s="10">
        <f t="shared" si="201"/>
        <v>0</v>
      </c>
      <c r="AU281" s="10">
        <f t="shared" si="202"/>
        <v>0</v>
      </c>
      <c r="AV281" s="10">
        <f t="shared" si="203"/>
        <v>0</v>
      </c>
      <c r="AW281" s="10">
        <f t="shared" si="204"/>
        <v>0</v>
      </c>
      <c r="AX281" s="10">
        <f t="shared" si="205"/>
        <v>0</v>
      </c>
      <c r="AY281" s="10">
        <f t="shared" si="206"/>
        <v>0</v>
      </c>
      <c r="AZ281" s="10">
        <f t="shared" si="207"/>
        <v>0</v>
      </c>
      <c r="BA281" s="10">
        <f t="shared" si="208"/>
        <v>0</v>
      </c>
      <c r="BB281" s="18">
        <f t="shared" ref="BB281:BB304" si="209">BB$227*$A230</f>
        <v>0</v>
      </c>
      <c r="BC281" s="18">
        <f>BC$227*$A229</f>
        <v>0</v>
      </c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CA281" s="10">
        <f t="shared" si="155"/>
        <v>0</v>
      </c>
    </row>
    <row r="282" spans="1:79">
      <c r="A282" s="81">
        <f t="shared" si="156"/>
        <v>0</v>
      </c>
      <c r="B282" s="10">
        <f t="shared" si="157"/>
        <v>54</v>
      </c>
      <c r="C282" s="77">
        <f t="shared" si="158"/>
        <v>0</v>
      </c>
      <c r="D282" s="15">
        <f t="shared" si="159"/>
        <v>0</v>
      </c>
      <c r="E282" s="19">
        <f t="shared" si="160"/>
        <v>0</v>
      </c>
      <c r="F282" s="19">
        <f t="shared" si="161"/>
        <v>0</v>
      </c>
      <c r="G282" s="19">
        <f t="shared" si="162"/>
        <v>0</v>
      </c>
      <c r="H282" s="19">
        <f t="shared" si="163"/>
        <v>0</v>
      </c>
      <c r="I282" s="15">
        <f t="shared" si="164"/>
        <v>0</v>
      </c>
      <c r="J282" s="19">
        <f t="shared" si="165"/>
        <v>0</v>
      </c>
      <c r="K282" s="19">
        <f t="shared" si="166"/>
        <v>0</v>
      </c>
      <c r="L282" s="19">
        <f t="shared" si="167"/>
        <v>0</v>
      </c>
      <c r="M282" s="19">
        <f t="shared" si="168"/>
        <v>0</v>
      </c>
      <c r="N282" s="19">
        <f t="shared" si="169"/>
        <v>0</v>
      </c>
      <c r="O282" s="19">
        <f t="shared" si="170"/>
        <v>0</v>
      </c>
      <c r="P282" s="19">
        <f t="shared" si="171"/>
        <v>0</v>
      </c>
      <c r="Q282" s="19">
        <f t="shared" si="172"/>
        <v>0</v>
      </c>
      <c r="R282" s="19">
        <f t="shared" si="173"/>
        <v>0</v>
      </c>
      <c r="S282" s="19">
        <f t="shared" si="174"/>
        <v>0</v>
      </c>
      <c r="T282" s="19">
        <f t="shared" si="175"/>
        <v>0</v>
      </c>
      <c r="U282" s="19">
        <f t="shared" si="176"/>
        <v>0</v>
      </c>
      <c r="V282" s="19">
        <f t="shared" si="177"/>
        <v>0</v>
      </c>
      <c r="W282" s="19">
        <f t="shared" si="178"/>
        <v>0</v>
      </c>
      <c r="X282" s="19">
        <f t="shared" si="179"/>
        <v>0</v>
      </c>
      <c r="Y282" s="19">
        <f t="shared" si="180"/>
        <v>0</v>
      </c>
      <c r="Z282" s="19">
        <f t="shared" si="181"/>
        <v>0</v>
      </c>
      <c r="AA282" s="19">
        <f t="shared" si="182"/>
        <v>0</v>
      </c>
      <c r="AB282" s="19">
        <f t="shared" si="183"/>
        <v>0</v>
      </c>
      <c r="AC282" s="19">
        <f t="shared" si="184"/>
        <v>0</v>
      </c>
      <c r="AD282" s="19">
        <f t="shared" si="185"/>
        <v>0</v>
      </c>
      <c r="AE282" s="19">
        <f t="shared" si="186"/>
        <v>0</v>
      </c>
      <c r="AF282" s="19">
        <f t="shared" si="187"/>
        <v>0</v>
      </c>
      <c r="AG282" s="19">
        <f t="shared" si="188"/>
        <v>0</v>
      </c>
      <c r="AH282" s="19">
        <f t="shared" si="189"/>
        <v>0</v>
      </c>
      <c r="AI282" s="19">
        <f t="shared" si="190"/>
        <v>0</v>
      </c>
      <c r="AJ282" s="19">
        <f t="shared" si="191"/>
        <v>0</v>
      </c>
      <c r="AK282" s="19">
        <f t="shared" si="192"/>
        <v>0</v>
      </c>
      <c r="AL282" s="19">
        <f t="shared" si="193"/>
        <v>0</v>
      </c>
      <c r="AM282" s="19">
        <f t="shared" si="194"/>
        <v>0</v>
      </c>
      <c r="AN282" s="19">
        <f t="shared" si="195"/>
        <v>0</v>
      </c>
      <c r="AO282" s="19">
        <f t="shared" si="196"/>
        <v>0</v>
      </c>
      <c r="AP282" s="19">
        <f t="shared" si="197"/>
        <v>0</v>
      </c>
      <c r="AQ282" s="19">
        <f t="shared" si="198"/>
        <v>0</v>
      </c>
      <c r="AR282" s="15">
        <f t="shared" si="199"/>
        <v>0</v>
      </c>
      <c r="AS282" s="17">
        <f t="shared" si="200"/>
        <v>0</v>
      </c>
      <c r="AT282" s="10">
        <f t="shared" si="201"/>
        <v>0</v>
      </c>
      <c r="AU282" s="10">
        <f t="shared" si="202"/>
        <v>0</v>
      </c>
      <c r="AV282" s="10">
        <f t="shared" si="203"/>
        <v>0</v>
      </c>
      <c r="AW282" s="10">
        <f t="shared" si="204"/>
        <v>0</v>
      </c>
      <c r="AX282" s="10">
        <f t="shared" si="205"/>
        <v>0</v>
      </c>
      <c r="AY282" s="10">
        <f t="shared" si="206"/>
        <v>0</v>
      </c>
      <c r="AZ282" s="10">
        <f t="shared" si="207"/>
        <v>0</v>
      </c>
      <c r="BA282" s="10">
        <f t="shared" si="208"/>
        <v>0</v>
      </c>
      <c r="BB282" s="18">
        <f t="shared" si="209"/>
        <v>0</v>
      </c>
      <c r="BC282" s="18">
        <f t="shared" ref="BC282:BC304" si="210">BC$227*$A230</f>
        <v>0</v>
      </c>
      <c r="BD282" s="10">
        <f>BD$227*$A229</f>
        <v>0</v>
      </c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CA282" s="10">
        <f t="shared" si="155"/>
        <v>0</v>
      </c>
    </row>
    <row r="283" spans="1:79">
      <c r="A283" s="81">
        <f t="shared" si="156"/>
        <v>0</v>
      </c>
      <c r="B283" s="10">
        <f t="shared" si="157"/>
        <v>55</v>
      </c>
      <c r="C283" s="77">
        <f t="shared" si="158"/>
        <v>0</v>
      </c>
      <c r="D283" s="15">
        <f t="shared" si="159"/>
        <v>0</v>
      </c>
      <c r="E283" s="19">
        <f t="shared" si="160"/>
        <v>0</v>
      </c>
      <c r="F283" s="19">
        <f t="shared" si="161"/>
        <v>0</v>
      </c>
      <c r="G283" s="19">
        <f t="shared" si="162"/>
        <v>0</v>
      </c>
      <c r="H283" s="19">
        <f t="shared" si="163"/>
        <v>0</v>
      </c>
      <c r="I283" s="15">
        <f t="shared" si="164"/>
        <v>0</v>
      </c>
      <c r="J283" s="19">
        <f t="shared" si="165"/>
        <v>0</v>
      </c>
      <c r="K283" s="19">
        <f t="shared" si="166"/>
        <v>0</v>
      </c>
      <c r="L283" s="19">
        <f t="shared" si="167"/>
        <v>0</v>
      </c>
      <c r="M283" s="19">
        <f t="shared" si="168"/>
        <v>0</v>
      </c>
      <c r="N283" s="19">
        <f t="shared" si="169"/>
        <v>0</v>
      </c>
      <c r="O283" s="19">
        <f t="shared" si="170"/>
        <v>0</v>
      </c>
      <c r="P283" s="19">
        <f t="shared" si="171"/>
        <v>0</v>
      </c>
      <c r="Q283" s="19">
        <f t="shared" si="172"/>
        <v>0</v>
      </c>
      <c r="R283" s="19">
        <f t="shared" si="173"/>
        <v>0</v>
      </c>
      <c r="S283" s="19">
        <f t="shared" si="174"/>
        <v>0</v>
      </c>
      <c r="T283" s="19">
        <f t="shared" si="175"/>
        <v>0</v>
      </c>
      <c r="U283" s="19">
        <f t="shared" si="176"/>
        <v>0</v>
      </c>
      <c r="V283" s="19">
        <f t="shared" si="177"/>
        <v>0</v>
      </c>
      <c r="W283" s="19">
        <f t="shared" si="178"/>
        <v>0</v>
      </c>
      <c r="X283" s="19">
        <f t="shared" si="179"/>
        <v>0</v>
      </c>
      <c r="Y283" s="19">
        <f t="shared" si="180"/>
        <v>0</v>
      </c>
      <c r="Z283" s="19">
        <f t="shared" si="181"/>
        <v>0</v>
      </c>
      <c r="AA283" s="19">
        <f t="shared" si="182"/>
        <v>0</v>
      </c>
      <c r="AB283" s="19">
        <f t="shared" si="183"/>
        <v>0</v>
      </c>
      <c r="AC283" s="19">
        <f t="shared" si="184"/>
        <v>0</v>
      </c>
      <c r="AD283" s="19">
        <f t="shared" si="185"/>
        <v>0</v>
      </c>
      <c r="AE283" s="19">
        <f t="shared" si="186"/>
        <v>0</v>
      </c>
      <c r="AF283" s="19">
        <f t="shared" si="187"/>
        <v>0</v>
      </c>
      <c r="AG283" s="19">
        <f t="shared" si="188"/>
        <v>0</v>
      </c>
      <c r="AH283" s="19">
        <f t="shared" si="189"/>
        <v>0</v>
      </c>
      <c r="AI283" s="19">
        <f t="shared" si="190"/>
        <v>0</v>
      </c>
      <c r="AJ283" s="19">
        <f t="shared" si="191"/>
        <v>0</v>
      </c>
      <c r="AK283" s="19">
        <f t="shared" si="192"/>
        <v>0</v>
      </c>
      <c r="AL283" s="19">
        <f t="shared" si="193"/>
        <v>0</v>
      </c>
      <c r="AM283" s="19">
        <f t="shared" si="194"/>
        <v>0</v>
      </c>
      <c r="AN283" s="19">
        <f t="shared" si="195"/>
        <v>0</v>
      </c>
      <c r="AO283" s="19">
        <f t="shared" si="196"/>
        <v>0</v>
      </c>
      <c r="AP283" s="19">
        <f t="shared" si="197"/>
        <v>0</v>
      </c>
      <c r="AQ283" s="19">
        <f t="shared" si="198"/>
        <v>0</v>
      </c>
      <c r="AR283" s="15">
        <f t="shared" si="199"/>
        <v>0</v>
      </c>
      <c r="AS283" s="17">
        <f t="shared" si="200"/>
        <v>0</v>
      </c>
      <c r="AT283" s="10">
        <f t="shared" si="201"/>
        <v>0</v>
      </c>
      <c r="AU283" s="10">
        <f t="shared" si="202"/>
        <v>0</v>
      </c>
      <c r="AV283" s="10">
        <f t="shared" si="203"/>
        <v>0</v>
      </c>
      <c r="AW283" s="10">
        <f t="shared" si="204"/>
        <v>0</v>
      </c>
      <c r="AX283" s="10">
        <f t="shared" si="205"/>
        <v>0</v>
      </c>
      <c r="AY283" s="10">
        <f t="shared" si="206"/>
        <v>0</v>
      </c>
      <c r="AZ283" s="10">
        <f t="shared" si="207"/>
        <v>0</v>
      </c>
      <c r="BA283" s="10">
        <f t="shared" si="208"/>
        <v>0</v>
      </c>
      <c r="BB283" s="18">
        <f t="shared" si="209"/>
        <v>0</v>
      </c>
      <c r="BC283" s="18">
        <f t="shared" si="210"/>
        <v>0</v>
      </c>
      <c r="BD283" s="10">
        <f t="shared" ref="BD283:BD304" si="211">BD$227*$A230</f>
        <v>0</v>
      </c>
      <c r="BE283" s="10">
        <f>BE$227*$A229</f>
        <v>0</v>
      </c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CA283" s="10">
        <f t="shared" si="155"/>
        <v>0</v>
      </c>
    </row>
    <row r="284" spans="1:79">
      <c r="A284" s="81">
        <f t="shared" si="156"/>
        <v>0</v>
      </c>
      <c r="B284" s="10">
        <f t="shared" si="157"/>
        <v>56</v>
      </c>
      <c r="C284" s="77">
        <f t="shared" si="158"/>
        <v>0</v>
      </c>
      <c r="D284" s="15">
        <f t="shared" si="159"/>
        <v>0</v>
      </c>
      <c r="E284" s="19">
        <f t="shared" si="160"/>
        <v>0</v>
      </c>
      <c r="F284" s="19">
        <f t="shared" si="161"/>
        <v>0</v>
      </c>
      <c r="G284" s="19">
        <f t="shared" si="162"/>
        <v>0</v>
      </c>
      <c r="H284" s="19">
        <f t="shared" si="163"/>
        <v>0</v>
      </c>
      <c r="I284" s="15">
        <f t="shared" si="164"/>
        <v>0</v>
      </c>
      <c r="J284" s="19">
        <f t="shared" si="165"/>
        <v>0</v>
      </c>
      <c r="K284" s="19">
        <f t="shared" si="166"/>
        <v>0</v>
      </c>
      <c r="L284" s="19">
        <f t="shared" si="167"/>
        <v>0</v>
      </c>
      <c r="M284" s="19">
        <f t="shared" si="168"/>
        <v>0</v>
      </c>
      <c r="N284" s="19">
        <f t="shared" si="169"/>
        <v>0</v>
      </c>
      <c r="O284" s="19">
        <f t="shared" si="170"/>
        <v>0</v>
      </c>
      <c r="P284" s="19">
        <f t="shared" si="171"/>
        <v>0</v>
      </c>
      <c r="Q284" s="19">
        <f t="shared" si="172"/>
        <v>0</v>
      </c>
      <c r="R284" s="19">
        <f t="shared" si="173"/>
        <v>0</v>
      </c>
      <c r="S284" s="19">
        <f t="shared" si="174"/>
        <v>0</v>
      </c>
      <c r="T284" s="19">
        <f t="shared" si="175"/>
        <v>0</v>
      </c>
      <c r="U284" s="19">
        <f t="shared" si="176"/>
        <v>0</v>
      </c>
      <c r="V284" s="19">
        <f t="shared" si="177"/>
        <v>0</v>
      </c>
      <c r="W284" s="19">
        <f t="shared" si="178"/>
        <v>0</v>
      </c>
      <c r="X284" s="19">
        <f t="shared" si="179"/>
        <v>0</v>
      </c>
      <c r="Y284" s="19">
        <f t="shared" si="180"/>
        <v>0</v>
      </c>
      <c r="Z284" s="19">
        <f t="shared" si="181"/>
        <v>0</v>
      </c>
      <c r="AA284" s="19">
        <f t="shared" si="182"/>
        <v>0</v>
      </c>
      <c r="AB284" s="19">
        <f t="shared" si="183"/>
        <v>0</v>
      </c>
      <c r="AC284" s="19">
        <f t="shared" si="184"/>
        <v>0</v>
      </c>
      <c r="AD284" s="19">
        <f t="shared" si="185"/>
        <v>0</v>
      </c>
      <c r="AE284" s="19">
        <f t="shared" si="186"/>
        <v>0</v>
      </c>
      <c r="AF284" s="19">
        <f t="shared" si="187"/>
        <v>0</v>
      </c>
      <c r="AG284" s="19">
        <f t="shared" si="188"/>
        <v>0</v>
      </c>
      <c r="AH284" s="19">
        <f t="shared" si="189"/>
        <v>0</v>
      </c>
      <c r="AI284" s="19">
        <f t="shared" si="190"/>
        <v>0</v>
      </c>
      <c r="AJ284" s="19">
        <f t="shared" si="191"/>
        <v>0</v>
      </c>
      <c r="AK284" s="19">
        <f t="shared" si="192"/>
        <v>0</v>
      </c>
      <c r="AL284" s="19">
        <f t="shared" si="193"/>
        <v>0</v>
      </c>
      <c r="AM284" s="19">
        <f t="shared" si="194"/>
        <v>0</v>
      </c>
      <c r="AN284" s="19">
        <f t="shared" si="195"/>
        <v>0</v>
      </c>
      <c r="AO284" s="19">
        <f t="shared" si="196"/>
        <v>0</v>
      </c>
      <c r="AP284" s="19">
        <f t="shared" si="197"/>
        <v>0</v>
      </c>
      <c r="AQ284" s="19">
        <f t="shared" si="198"/>
        <v>0</v>
      </c>
      <c r="AR284" s="15">
        <f t="shared" si="199"/>
        <v>0</v>
      </c>
      <c r="AS284" s="17">
        <f t="shared" si="200"/>
        <v>0</v>
      </c>
      <c r="AT284" s="10">
        <f t="shared" si="201"/>
        <v>0</v>
      </c>
      <c r="AU284" s="10">
        <f t="shared" si="202"/>
        <v>0</v>
      </c>
      <c r="AV284" s="10">
        <f t="shared" si="203"/>
        <v>0</v>
      </c>
      <c r="AW284" s="10">
        <f t="shared" si="204"/>
        <v>0</v>
      </c>
      <c r="AX284" s="10">
        <f t="shared" si="205"/>
        <v>0</v>
      </c>
      <c r="AY284" s="10">
        <f t="shared" si="206"/>
        <v>0</v>
      </c>
      <c r="AZ284" s="10">
        <f t="shared" si="207"/>
        <v>0</v>
      </c>
      <c r="BA284" s="10">
        <f t="shared" si="208"/>
        <v>0</v>
      </c>
      <c r="BB284" s="18">
        <f t="shared" si="209"/>
        <v>0</v>
      </c>
      <c r="BC284" s="18">
        <f t="shared" si="210"/>
        <v>0</v>
      </c>
      <c r="BD284" s="10">
        <f t="shared" si="211"/>
        <v>0</v>
      </c>
      <c r="BE284" s="10">
        <f t="shared" ref="BE284:BE304" si="212">BE$227*$A230</f>
        <v>0</v>
      </c>
      <c r="BF284" s="10">
        <f>BF$227*$A229</f>
        <v>0</v>
      </c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CA284" s="10">
        <f t="shared" si="155"/>
        <v>0</v>
      </c>
    </row>
    <row r="285" spans="1:79">
      <c r="A285" s="81">
        <f t="shared" si="156"/>
        <v>0</v>
      </c>
      <c r="B285" s="10">
        <f t="shared" si="157"/>
        <v>57</v>
      </c>
      <c r="C285" s="77">
        <f t="shared" si="158"/>
        <v>0</v>
      </c>
      <c r="D285" s="15">
        <f t="shared" si="159"/>
        <v>0</v>
      </c>
      <c r="E285" s="19">
        <f t="shared" si="160"/>
        <v>0</v>
      </c>
      <c r="F285" s="19">
        <f t="shared" si="161"/>
        <v>0</v>
      </c>
      <c r="G285" s="19">
        <f t="shared" si="162"/>
        <v>0</v>
      </c>
      <c r="H285" s="19">
        <f t="shared" si="163"/>
        <v>0</v>
      </c>
      <c r="I285" s="15">
        <f t="shared" si="164"/>
        <v>0</v>
      </c>
      <c r="J285" s="19">
        <f t="shared" si="165"/>
        <v>0</v>
      </c>
      <c r="K285" s="19">
        <f t="shared" si="166"/>
        <v>0</v>
      </c>
      <c r="L285" s="19">
        <f t="shared" si="167"/>
        <v>0</v>
      </c>
      <c r="M285" s="19">
        <f t="shared" si="168"/>
        <v>0</v>
      </c>
      <c r="N285" s="19">
        <f t="shared" si="169"/>
        <v>0</v>
      </c>
      <c r="O285" s="19">
        <f t="shared" si="170"/>
        <v>0</v>
      </c>
      <c r="P285" s="19">
        <f t="shared" si="171"/>
        <v>0</v>
      </c>
      <c r="Q285" s="19">
        <f t="shared" si="172"/>
        <v>0</v>
      </c>
      <c r="R285" s="19">
        <f t="shared" si="173"/>
        <v>0</v>
      </c>
      <c r="S285" s="19">
        <f t="shared" si="174"/>
        <v>0</v>
      </c>
      <c r="T285" s="19">
        <f t="shared" si="175"/>
        <v>0</v>
      </c>
      <c r="U285" s="19">
        <f t="shared" si="176"/>
        <v>0</v>
      </c>
      <c r="V285" s="19">
        <f t="shared" si="177"/>
        <v>0</v>
      </c>
      <c r="W285" s="19">
        <f t="shared" si="178"/>
        <v>0</v>
      </c>
      <c r="X285" s="19">
        <f t="shared" si="179"/>
        <v>0</v>
      </c>
      <c r="Y285" s="19">
        <f t="shared" si="180"/>
        <v>0</v>
      </c>
      <c r="Z285" s="19">
        <f t="shared" si="181"/>
        <v>0</v>
      </c>
      <c r="AA285" s="19">
        <f t="shared" si="182"/>
        <v>0</v>
      </c>
      <c r="AB285" s="19">
        <f t="shared" si="183"/>
        <v>0</v>
      </c>
      <c r="AC285" s="19">
        <f t="shared" si="184"/>
        <v>0</v>
      </c>
      <c r="AD285" s="19">
        <f t="shared" si="185"/>
        <v>0</v>
      </c>
      <c r="AE285" s="19">
        <f t="shared" si="186"/>
        <v>0</v>
      </c>
      <c r="AF285" s="19">
        <f t="shared" si="187"/>
        <v>0</v>
      </c>
      <c r="AG285" s="19">
        <f t="shared" si="188"/>
        <v>0</v>
      </c>
      <c r="AH285" s="19">
        <f t="shared" si="189"/>
        <v>0</v>
      </c>
      <c r="AI285" s="19">
        <f t="shared" si="190"/>
        <v>0</v>
      </c>
      <c r="AJ285" s="19">
        <f t="shared" si="191"/>
        <v>0</v>
      </c>
      <c r="AK285" s="19">
        <f t="shared" si="192"/>
        <v>0</v>
      </c>
      <c r="AL285" s="19">
        <f t="shared" si="193"/>
        <v>0</v>
      </c>
      <c r="AM285" s="19">
        <f t="shared" si="194"/>
        <v>0</v>
      </c>
      <c r="AN285" s="19">
        <f t="shared" si="195"/>
        <v>0</v>
      </c>
      <c r="AO285" s="19">
        <f t="shared" si="196"/>
        <v>0</v>
      </c>
      <c r="AP285" s="19">
        <f t="shared" si="197"/>
        <v>0</v>
      </c>
      <c r="AQ285" s="19">
        <f t="shared" si="198"/>
        <v>0</v>
      </c>
      <c r="AR285" s="15">
        <f t="shared" si="199"/>
        <v>0</v>
      </c>
      <c r="AS285" s="17">
        <f t="shared" si="200"/>
        <v>0</v>
      </c>
      <c r="AT285" s="10">
        <f t="shared" si="201"/>
        <v>0</v>
      </c>
      <c r="AU285" s="10">
        <f t="shared" si="202"/>
        <v>0</v>
      </c>
      <c r="AV285" s="10">
        <f t="shared" si="203"/>
        <v>0</v>
      </c>
      <c r="AW285" s="10">
        <f t="shared" si="204"/>
        <v>0</v>
      </c>
      <c r="AX285" s="10">
        <f t="shared" si="205"/>
        <v>0</v>
      </c>
      <c r="AY285" s="10">
        <f t="shared" si="206"/>
        <v>0</v>
      </c>
      <c r="AZ285" s="10">
        <f t="shared" si="207"/>
        <v>0</v>
      </c>
      <c r="BA285" s="10">
        <f t="shared" si="208"/>
        <v>0</v>
      </c>
      <c r="BB285" s="18">
        <f t="shared" si="209"/>
        <v>0</v>
      </c>
      <c r="BC285" s="18">
        <f t="shared" si="210"/>
        <v>0</v>
      </c>
      <c r="BD285" s="10">
        <f t="shared" si="211"/>
        <v>0</v>
      </c>
      <c r="BE285" s="10">
        <f t="shared" si="212"/>
        <v>0</v>
      </c>
      <c r="BF285" s="10">
        <f t="shared" ref="BF285:BF304" si="213">BF$227*$A230</f>
        <v>0</v>
      </c>
      <c r="BG285" s="10">
        <f>BG$227*$A229</f>
        <v>0</v>
      </c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CA285" s="10">
        <f t="shared" si="155"/>
        <v>0</v>
      </c>
    </row>
    <row r="286" spans="1:79">
      <c r="A286" s="81">
        <f t="shared" si="156"/>
        <v>0</v>
      </c>
      <c r="B286" s="10">
        <f t="shared" si="157"/>
        <v>58</v>
      </c>
      <c r="C286" s="77">
        <f t="shared" si="158"/>
        <v>0</v>
      </c>
      <c r="D286" s="15">
        <f t="shared" si="159"/>
        <v>0</v>
      </c>
      <c r="E286" s="19">
        <f t="shared" si="160"/>
        <v>0</v>
      </c>
      <c r="F286" s="19">
        <f t="shared" si="161"/>
        <v>0</v>
      </c>
      <c r="G286" s="19">
        <f t="shared" si="162"/>
        <v>0</v>
      </c>
      <c r="H286" s="19">
        <f t="shared" si="163"/>
        <v>0</v>
      </c>
      <c r="I286" s="15">
        <f t="shared" si="164"/>
        <v>0</v>
      </c>
      <c r="J286" s="19">
        <f t="shared" si="165"/>
        <v>0</v>
      </c>
      <c r="K286" s="19">
        <f t="shared" si="166"/>
        <v>0</v>
      </c>
      <c r="L286" s="19">
        <f t="shared" si="167"/>
        <v>0</v>
      </c>
      <c r="M286" s="19">
        <f t="shared" si="168"/>
        <v>0</v>
      </c>
      <c r="N286" s="19">
        <f t="shared" si="169"/>
        <v>0</v>
      </c>
      <c r="O286" s="19">
        <f t="shared" si="170"/>
        <v>0</v>
      </c>
      <c r="P286" s="19">
        <f t="shared" si="171"/>
        <v>0</v>
      </c>
      <c r="Q286" s="19">
        <f t="shared" si="172"/>
        <v>0</v>
      </c>
      <c r="R286" s="19">
        <f t="shared" si="173"/>
        <v>0</v>
      </c>
      <c r="S286" s="19">
        <f t="shared" si="174"/>
        <v>0</v>
      </c>
      <c r="T286" s="19">
        <f t="shared" si="175"/>
        <v>0</v>
      </c>
      <c r="U286" s="19">
        <f t="shared" si="176"/>
        <v>0</v>
      </c>
      <c r="V286" s="19">
        <f t="shared" si="177"/>
        <v>0</v>
      </c>
      <c r="W286" s="19">
        <f t="shared" si="178"/>
        <v>0</v>
      </c>
      <c r="X286" s="19">
        <f t="shared" si="179"/>
        <v>0</v>
      </c>
      <c r="Y286" s="19">
        <f t="shared" si="180"/>
        <v>0</v>
      </c>
      <c r="Z286" s="19">
        <f t="shared" si="181"/>
        <v>0</v>
      </c>
      <c r="AA286" s="19">
        <f t="shared" si="182"/>
        <v>0</v>
      </c>
      <c r="AB286" s="19">
        <f t="shared" si="183"/>
        <v>0</v>
      </c>
      <c r="AC286" s="19">
        <f t="shared" si="184"/>
        <v>0</v>
      </c>
      <c r="AD286" s="19">
        <f t="shared" si="185"/>
        <v>0</v>
      </c>
      <c r="AE286" s="19">
        <f t="shared" si="186"/>
        <v>0</v>
      </c>
      <c r="AF286" s="19">
        <f t="shared" si="187"/>
        <v>0</v>
      </c>
      <c r="AG286" s="19">
        <f t="shared" si="188"/>
        <v>0</v>
      </c>
      <c r="AH286" s="19">
        <f t="shared" si="189"/>
        <v>0</v>
      </c>
      <c r="AI286" s="19">
        <f t="shared" si="190"/>
        <v>0</v>
      </c>
      <c r="AJ286" s="19">
        <f t="shared" si="191"/>
        <v>0</v>
      </c>
      <c r="AK286" s="19">
        <f t="shared" si="192"/>
        <v>0</v>
      </c>
      <c r="AL286" s="19">
        <f t="shared" si="193"/>
        <v>0</v>
      </c>
      <c r="AM286" s="19">
        <f t="shared" si="194"/>
        <v>0</v>
      </c>
      <c r="AN286" s="19">
        <f t="shared" si="195"/>
        <v>0</v>
      </c>
      <c r="AO286" s="19">
        <f t="shared" si="196"/>
        <v>0</v>
      </c>
      <c r="AP286" s="19">
        <f t="shared" si="197"/>
        <v>0</v>
      </c>
      <c r="AQ286" s="19">
        <f t="shared" si="198"/>
        <v>0</v>
      </c>
      <c r="AR286" s="15">
        <f t="shared" si="199"/>
        <v>0</v>
      </c>
      <c r="AS286" s="17">
        <f t="shared" si="200"/>
        <v>0</v>
      </c>
      <c r="AT286" s="10">
        <f t="shared" si="201"/>
        <v>0</v>
      </c>
      <c r="AU286" s="10">
        <f t="shared" si="202"/>
        <v>0</v>
      </c>
      <c r="AV286" s="10">
        <f t="shared" si="203"/>
        <v>0</v>
      </c>
      <c r="AW286" s="10">
        <f t="shared" si="204"/>
        <v>0</v>
      </c>
      <c r="AX286" s="10">
        <f t="shared" si="205"/>
        <v>0</v>
      </c>
      <c r="AY286" s="10">
        <f t="shared" si="206"/>
        <v>0</v>
      </c>
      <c r="AZ286" s="10">
        <f t="shared" si="207"/>
        <v>0</v>
      </c>
      <c r="BA286" s="10">
        <f t="shared" si="208"/>
        <v>0</v>
      </c>
      <c r="BB286" s="18">
        <f t="shared" si="209"/>
        <v>0</v>
      </c>
      <c r="BC286" s="18">
        <f t="shared" si="210"/>
        <v>0</v>
      </c>
      <c r="BD286" s="10">
        <f t="shared" si="211"/>
        <v>0</v>
      </c>
      <c r="BE286" s="10">
        <f t="shared" si="212"/>
        <v>0</v>
      </c>
      <c r="BF286" s="10">
        <f t="shared" si="213"/>
        <v>0</v>
      </c>
      <c r="BG286" s="10">
        <f t="shared" ref="BG286:BG304" si="214">BG$227*$A230</f>
        <v>0</v>
      </c>
      <c r="BH286" s="10">
        <f>BH$227*$A229</f>
        <v>0</v>
      </c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CA286" s="10">
        <f t="shared" si="155"/>
        <v>0</v>
      </c>
    </row>
    <row r="287" spans="1:79">
      <c r="A287" s="81">
        <f t="shared" si="156"/>
        <v>0</v>
      </c>
      <c r="B287" s="10">
        <f t="shared" si="157"/>
        <v>59</v>
      </c>
      <c r="C287" s="77">
        <f t="shared" si="158"/>
        <v>0</v>
      </c>
      <c r="D287" s="15">
        <f t="shared" si="159"/>
        <v>0</v>
      </c>
      <c r="E287" s="19">
        <f t="shared" si="160"/>
        <v>0</v>
      </c>
      <c r="F287" s="19">
        <f t="shared" si="161"/>
        <v>0</v>
      </c>
      <c r="G287" s="19">
        <f t="shared" si="162"/>
        <v>0</v>
      </c>
      <c r="H287" s="19">
        <f t="shared" si="163"/>
        <v>0</v>
      </c>
      <c r="I287" s="15">
        <f t="shared" si="164"/>
        <v>0</v>
      </c>
      <c r="J287" s="19">
        <f t="shared" si="165"/>
        <v>0</v>
      </c>
      <c r="K287" s="19">
        <f t="shared" si="166"/>
        <v>0</v>
      </c>
      <c r="L287" s="19">
        <f t="shared" si="167"/>
        <v>0</v>
      </c>
      <c r="M287" s="19">
        <f t="shared" si="168"/>
        <v>0</v>
      </c>
      <c r="N287" s="19">
        <f t="shared" si="169"/>
        <v>0</v>
      </c>
      <c r="O287" s="19">
        <f t="shared" si="170"/>
        <v>0</v>
      </c>
      <c r="P287" s="19">
        <f t="shared" si="171"/>
        <v>0</v>
      </c>
      <c r="Q287" s="19">
        <f t="shared" si="172"/>
        <v>0</v>
      </c>
      <c r="R287" s="19">
        <f t="shared" si="173"/>
        <v>0</v>
      </c>
      <c r="S287" s="19">
        <f t="shared" si="174"/>
        <v>0</v>
      </c>
      <c r="T287" s="19">
        <f t="shared" si="175"/>
        <v>0</v>
      </c>
      <c r="U287" s="19">
        <f t="shared" si="176"/>
        <v>0</v>
      </c>
      <c r="V287" s="19">
        <f t="shared" si="177"/>
        <v>0</v>
      </c>
      <c r="W287" s="19">
        <f t="shared" si="178"/>
        <v>0</v>
      </c>
      <c r="X287" s="19">
        <f t="shared" si="179"/>
        <v>0</v>
      </c>
      <c r="Y287" s="19">
        <f t="shared" si="180"/>
        <v>0</v>
      </c>
      <c r="Z287" s="19">
        <f t="shared" si="181"/>
        <v>0</v>
      </c>
      <c r="AA287" s="19">
        <f t="shared" si="182"/>
        <v>0</v>
      </c>
      <c r="AB287" s="19">
        <f t="shared" si="183"/>
        <v>0</v>
      </c>
      <c r="AC287" s="19">
        <f t="shared" si="184"/>
        <v>0</v>
      </c>
      <c r="AD287" s="19">
        <f t="shared" si="185"/>
        <v>0</v>
      </c>
      <c r="AE287" s="19">
        <f t="shared" si="186"/>
        <v>0</v>
      </c>
      <c r="AF287" s="19">
        <f t="shared" si="187"/>
        <v>0</v>
      </c>
      <c r="AG287" s="19">
        <f t="shared" si="188"/>
        <v>0</v>
      </c>
      <c r="AH287" s="19">
        <f t="shared" si="189"/>
        <v>0</v>
      </c>
      <c r="AI287" s="19">
        <f t="shared" si="190"/>
        <v>0</v>
      </c>
      <c r="AJ287" s="19">
        <f t="shared" si="191"/>
        <v>0</v>
      </c>
      <c r="AK287" s="19">
        <f t="shared" si="192"/>
        <v>0</v>
      </c>
      <c r="AL287" s="19">
        <f t="shared" si="193"/>
        <v>0</v>
      </c>
      <c r="AM287" s="19">
        <f t="shared" si="194"/>
        <v>0</v>
      </c>
      <c r="AN287" s="19">
        <f t="shared" si="195"/>
        <v>0</v>
      </c>
      <c r="AO287" s="19">
        <f t="shared" si="196"/>
        <v>0</v>
      </c>
      <c r="AP287" s="19">
        <f t="shared" si="197"/>
        <v>0</v>
      </c>
      <c r="AQ287" s="19">
        <f t="shared" si="198"/>
        <v>0</v>
      </c>
      <c r="AR287" s="15">
        <f t="shared" si="199"/>
        <v>0</v>
      </c>
      <c r="AS287" s="17">
        <f t="shared" si="200"/>
        <v>0</v>
      </c>
      <c r="AT287" s="10">
        <f t="shared" si="201"/>
        <v>0</v>
      </c>
      <c r="AU287" s="10">
        <f t="shared" si="202"/>
        <v>0</v>
      </c>
      <c r="AV287" s="10">
        <f t="shared" si="203"/>
        <v>0</v>
      </c>
      <c r="AW287" s="10">
        <f t="shared" si="204"/>
        <v>0</v>
      </c>
      <c r="AX287" s="10">
        <f t="shared" si="205"/>
        <v>0</v>
      </c>
      <c r="AY287" s="10">
        <f t="shared" si="206"/>
        <v>0</v>
      </c>
      <c r="AZ287" s="10">
        <f t="shared" si="207"/>
        <v>0</v>
      </c>
      <c r="BA287" s="10">
        <f t="shared" si="208"/>
        <v>0</v>
      </c>
      <c r="BB287" s="18">
        <f t="shared" si="209"/>
        <v>0</v>
      </c>
      <c r="BC287" s="18">
        <f t="shared" si="210"/>
        <v>0</v>
      </c>
      <c r="BD287" s="10">
        <f t="shared" si="211"/>
        <v>0</v>
      </c>
      <c r="BE287" s="10">
        <f t="shared" si="212"/>
        <v>0</v>
      </c>
      <c r="BF287" s="10">
        <f t="shared" si="213"/>
        <v>0</v>
      </c>
      <c r="BG287" s="10">
        <f t="shared" si="214"/>
        <v>0</v>
      </c>
      <c r="BH287" s="10">
        <f t="shared" ref="BH287:BH304" si="215">BH$227*$A230</f>
        <v>0</v>
      </c>
      <c r="BI287" s="10">
        <f>BI$227*$A229</f>
        <v>0</v>
      </c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CA287" s="10">
        <f t="shared" si="155"/>
        <v>0</v>
      </c>
    </row>
    <row r="288" spans="1:79">
      <c r="A288" s="81">
        <f t="shared" si="156"/>
        <v>0</v>
      </c>
      <c r="B288" s="10">
        <f t="shared" si="157"/>
        <v>60</v>
      </c>
      <c r="C288" s="77">
        <f t="shared" si="158"/>
        <v>0</v>
      </c>
      <c r="D288" s="15">
        <f t="shared" si="159"/>
        <v>0</v>
      </c>
      <c r="E288" s="19">
        <f t="shared" si="160"/>
        <v>0</v>
      </c>
      <c r="F288" s="19">
        <f t="shared" si="161"/>
        <v>0</v>
      </c>
      <c r="G288" s="19">
        <f t="shared" si="162"/>
        <v>0</v>
      </c>
      <c r="H288" s="19">
        <f t="shared" si="163"/>
        <v>0</v>
      </c>
      <c r="I288" s="15">
        <f t="shared" si="164"/>
        <v>0</v>
      </c>
      <c r="J288" s="19">
        <f t="shared" si="165"/>
        <v>0</v>
      </c>
      <c r="K288" s="19">
        <f t="shared" si="166"/>
        <v>0</v>
      </c>
      <c r="L288" s="19">
        <f t="shared" si="167"/>
        <v>0</v>
      </c>
      <c r="M288" s="19">
        <f t="shared" si="168"/>
        <v>0</v>
      </c>
      <c r="N288" s="19">
        <f t="shared" si="169"/>
        <v>0</v>
      </c>
      <c r="O288" s="19">
        <f t="shared" si="170"/>
        <v>0</v>
      </c>
      <c r="P288" s="19">
        <f t="shared" si="171"/>
        <v>0</v>
      </c>
      <c r="Q288" s="19">
        <f t="shared" si="172"/>
        <v>0</v>
      </c>
      <c r="R288" s="19">
        <f t="shared" si="173"/>
        <v>0</v>
      </c>
      <c r="S288" s="19">
        <f t="shared" si="174"/>
        <v>0</v>
      </c>
      <c r="T288" s="19">
        <f t="shared" si="175"/>
        <v>0</v>
      </c>
      <c r="U288" s="19">
        <f t="shared" si="176"/>
        <v>0</v>
      </c>
      <c r="V288" s="19">
        <f t="shared" si="177"/>
        <v>0</v>
      </c>
      <c r="W288" s="19">
        <f t="shared" si="178"/>
        <v>0</v>
      </c>
      <c r="X288" s="19">
        <f t="shared" si="179"/>
        <v>0</v>
      </c>
      <c r="Y288" s="19">
        <f t="shared" si="180"/>
        <v>0</v>
      </c>
      <c r="Z288" s="19">
        <f t="shared" si="181"/>
        <v>0</v>
      </c>
      <c r="AA288" s="19">
        <f t="shared" si="182"/>
        <v>0</v>
      </c>
      <c r="AB288" s="19">
        <f t="shared" si="183"/>
        <v>0</v>
      </c>
      <c r="AC288" s="19">
        <f t="shared" si="184"/>
        <v>0</v>
      </c>
      <c r="AD288" s="19">
        <f t="shared" si="185"/>
        <v>0</v>
      </c>
      <c r="AE288" s="19">
        <f t="shared" si="186"/>
        <v>0</v>
      </c>
      <c r="AF288" s="19">
        <f t="shared" si="187"/>
        <v>0</v>
      </c>
      <c r="AG288" s="19">
        <f t="shared" si="188"/>
        <v>0</v>
      </c>
      <c r="AH288" s="19">
        <f t="shared" si="189"/>
        <v>0</v>
      </c>
      <c r="AI288" s="19">
        <f t="shared" si="190"/>
        <v>0</v>
      </c>
      <c r="AJ288" s="19">
        <f t="shared" si="191"/>
        <v>0</v>
      </c>
      <c r="AK288" s="19">
        <f t="shared" si="192"/>
        <v>0</v>
      </c>
      <c r="AL288" s="19">
        <f t="shared" si="193"/>
        <v>0</v>
      </c>
      <c r="AM288" s="19">
        <f t="shared" si="194"/>
        <v>0</v>
      </c>
      <c r="AN288" s="19">
        <f t="shared" si="195"/>
        <v>0</v>
      </c>
      <c r="AO288" s="19">
        <f t="shared" si="196"/>
        <v>0</v>
      </c>
      <c r="AP288" s="19">
        <f t="shared" si="197"/>
        <v>0</v>
      </c>
      <c r="AQ288" s="19">
        <f t="shared" si="198"/>
        <v>0</v>
      </c>
      <c r="AR288" s="15">
        <f t="shared" si="199"/>
        <v>0</v>
      </c>
      <c r="AS288" s="17">
        <f t="shared" si="200"/>
        <v>0</v>
      </c>
      <c r="AT288" s="10">
        <f t="shared" si="201"/>
        <v>0</v>
      </c>
      <c r="AU288" s="10">
        <f t="shared" si="202"/>
        <v>0</v>
      </c>
      <c r="AV288" s="10">
        <f t="shared" si="203"/>
        <v>0</v>
      </c>
      <c r="AW288" s="10">
        <f t="shared" si="204"/>
        <v>0</v>
      </c>
      <c r="AX288" s="10">
        <f t="shared" si="205"/>
        <v>0</v>
      </c>
      <c r="AY288" s="10">
        <f t="shared" si="206"/>
        <v>0</v>
      </c>
      <c r="AZ288" s="10">
        <f t="shared" si="207"/>
        <v>0</v>
      </c>
      <c r="BA288" s="10">
        <f t="shared" si="208"/>
        <v>0</v>
      </c>
      <c r="BB288" s="18">
        <f t="shared" si="209"/>
        <v>0</v>
      </c>
      <c r="BC288" s="18">
        <f t="shared" si="210"/>
        <v>0</v>
      </c>
      <c r="BD288" s="10">
        <f t="shared" si="211"/>
        <v>0</v>
      </c>
      <c r="BE288" s="10">
        <f t="shared" si="212"/>
        <v>0</v>
      </c>
      <c r="BF288" s="10">
        <f t="shared" si="213"/>
        <v>0</v>
      </c>
      <c r="BG288" s="10">
        <f t="shared" si="214"/>
        <v>0</v>
      </c>
      <c r="BH288" s="10">
        <f t="shared" si="215"/>
        <v>0</v>
      </c>
      <c r="BI288" s="10">
        <f t="shared" ref="BI288:BI304" si="216">BI$227*$A230</f>
        <v>0</v>
      </c>
      <c r="BJ288" s="10">
        <f>BJ$227*$A229</f>
        <v>0</v>
      </c>
      <c r="BK288" s="10"/>
      <c r="BL288" s="10"/>
      <c r="BM288" s="10"/>
      <c r="BN288" s="10"/>
      <c r="BO288" s="10"/>
      <c r="BP288" s="10"/>
      <c r="BQ288" s="10"/>
      <c r="BR288" s="10"/>
      <c r="BS288" s="10"/>
      <c r="CA288" s="10">
        <f t="shared" si="155"/>
        <v>0</v>
      </c>
    </row>
    <row r="289" spans="1:79">
      <c r="A289" s="81">
        <f t="shared" si="156"/>
        <v>0</v>
      </c>
      <c r="B289" s="10">
        <f t="shared" si="157"/>
        <v>61</v>
      </c>
      <c r="C289" s="77">
        <f t="shared" si="158"/>
        <v>0</v>
      </c>
      <c r="D289" s="15">
        <f t="shared" si="159"/>
        <v>0</v>
      </c>
      <c r="E289" s="19">
        <f t="shared" si="160"/>
        <v>0</v>
      </c>
      <c r="F289" s="19">
        <f t="shared" si="161"/>
        <v>0</v>
      </c>
      <c r="G289" s="19">
        <f t="shared" si="162"/>
        <v>0</v>
      </c>
      <c r="H289" s="19">
        <f t="shared" si="163"/>
        <v>0</v>
      </c>
      <c r="I289" s="15">
        <f t="shared" si="164"/>
        <v>0</v>
      </c>
      <c r="J289" s="19">
        <f t="shared" si="165"/>
        <v>0</v>
      </c>
      <c r="K289" s="19">
        <f t="shared" si="166"/>
        <v>0</v>
      </c>
      <c r="L289" s="19">
        <f t="shared" si="167"/>
        <v>0</v>
      </c>
      <c r="M289" s="19">
        <f t="shared" si="168"/>
        <v>0</v>
      </c>
      <c r="N289" s="19">
        <f t="shared" si="169"/>
        <v>0</v>
      </c>
      <c r="O289" s="19">
        <f t="shared" si="170"/>
        <v>0</v>
      </c>
      <c r="P289" s="19">
        <f t="shared" si="171"/>
        <v>0</v>
      </c>
      <c r="Q289" s="19">
        <f t="shared" si="172"/>
        <v>0</v>
      </c>
      <c r="R289" s="19">
        <f t="shared" si="173"/>
        <v>0</v>
      </c>
      <c r="S289" s="19">
        <f t="shared" si="174"/>
        <v>0</v>
      </c>
      <c r="T289" s="19">
        <f t="shared" si="175"/>
        <v>0</v>
      </c>
      <c r="U289" s="19">
        <f t="shared" si="176"/>
        <v>0</v>
      </c>
      <c r="V289" s="19">
        <f t="shared" si="177"/>
        <v>0</v>
      </c>
      <c r="W289" s="19">
        <f t="shared" si="178"/>
        <v>0</v>
      </c>
      <c r="X289" s="19">
        <f t="shared" si="179"/>
        <v>0</v>
      </c>
      <c r="Y289" s="19">
        <f t="shared" si="180"/>
        <v>0</v>
      </c>
      <c r="Z289" s="19">
        <f t="shared" si="181"/>
        <v>0</v>
      </c>
      <c r="AA289" s="19">
        <f t="shared" si="182"/>
        <v>0</v>
      </c>
      <c r="AB289" s="19">
        <f t="shared" si="183"/>
        <v>0</v>
      </c>
      <c r="AC289" s="19">
        <f t="shared" si="184"/>
        <v>0</v>
      </c>
      <c r="AD289" s="19">
        <f t="shared" si="185"/>
        <v>0</v>
      </c>
      <c r="AE289" s="19">
        <f t="shared" si="186"/>
        <v>0</v>
      </c>
      <c r="AF289" s="19">
        <f t="shared" si="187"/>
        <v>0</v>
      </c>
      <c r="AG289" s="19">
        <f t="shared" si="188"/>
        <v>0</v>
      </c>
      <c r="AH289" s="19">
        <f t="shared" si="189"/>
        <v>0</v>
      </c>
      <c r="AI289" s="19">
        <f t="shared" si="190"/>
        <v>0</v>
      </c>
      <c r="AJ289" s="19">
        <f t="shared" si="191"/>
        <v>0</v>
      </c>
      <c r="AK289" s="19">
        <f t="shared" si="192"/>
        <v>0</v>
      </c>
      <c r="AL289" s="19">
        <f t="shared" si="193"/>
        <v>0</v>
      </c>
      <c r="AM289" s="19">
        <f t="shared" si="194"/>
        <v>0</v>
      </c>
      <c r="AN289" s="19">
        <f t="shared" si="195"/>
        <v>0</v>
      </c>
      <c r="AO289" s="19">
        <f t="shared" si="196"/>
        <v>0</v>
      </c>
      <c r="AP289" s="19">
        <f t="shared" si="197"/>
        <v>0</v>
      </c>
      <c r="AQ289" s="19">
        <f t="shared" si="198"/>
        <v>0</v>
      </c>
      <c r="AR289" s="15">
        <f t="shared" si="199"/>
        <v>0</v>
      </c>
      <c r="AS289" s="17">
        <f t="shared" si="200"/>
        <v>0</v>
      </c>
      <c r="AT289" s="10">
        <f t="shared" si="201"/>
        <v>0</v>
      </c>
      <c r="AU289" s="10">
        <f t="shared" si="202"/>
        <v>0</v>
      </c>
      <c r="AV289" s="10">
        <f t="shared" si="203"/>
        <v>0</v>
      </c>
      <c r="AW289" s="10">
        <f t="shared" si="204"/>
        <v>0</v>
      </c>
      <c r="AX289" s="10">
        <f t="shared" si="205"/>
        <v>0</v>
      </c>
      <c r="AY289" s="10">
        <f t="shared" si="206"/>
        <v>0</v>
      </c>
      <c r="AZ289" s="10">
        <f t="shared" si="207"/>
        <v>0</v>
      </c>
      <c r="BA289" s="10">
        <f t="shared" si="208"/>
        <v>0</v>
      </c>
      <c r="BB289" s="18">
        <f t="shared" si="209"/>
        <v>0</v>
      </c>
      <c r="BC289" s="18">
        <f t="shared" si="210"/>
        <v>0</v>
      </c>
      <c r="BD289" s="10">
        <f t="shared" si="211"/>
        <v>0</v>
      </c>
      <c r="BE289" s="10">
        <f t="shared" si="212"/>
        <v>0</v>
      </c>
      <c r="BF289" s="10">
        <f t="shared" si="213"/>
        <v>0</v>
      </c>
      <c r="BG289" s="10">
        <f t="shared" si="214"/>
        <v>0</v>
      </c>
      <c r="BH289" s="10">
        <f t="shared" si="215"/>
        <v>0</v>
      </c>
      <c r="BI289" s="10">
        <f t="shared" si="216"/>
        <v>0</v>
      </c>
      <c r="BJ289" s="10">
        <f t="shared" ref="BJ289:BJ304" si="217">BJ$227*$A230</f>
        <v>0</v>
      </c>
      <c r="BK289" s="10">
        <f>BK$227*$A229</f>
        <v>0</v>
      </c>
      <c r="BL289" s="10"/>
      <c r="BM289" s="10"/>
      <c r="BN289" s="10"/>
      <c r="BO289" s="10"/>
      <c r="BP289" s="10"/>
      <c r="BQ289" s="10"/>
      <c r="BR289" s="10"/>
      <c r="BS289" s="10"/>
      <c r="CA289" s="10">
        <f t="shared" si="155"/>
        <v>0</v>
      </c>
    </row>
    <row r="290" spans="1:79">
      <c r="A290" s="81">
        <f t="shared" si="156"/>
        <v>0</v>
      </c>
      <c r="B290" s="10">
        <f t="shared" si="157"/>
        <v>62</v>
      </c>
      <c r="C290" s="77">
        <f t="shared" si="158"/>
        <v>0</v>
      </c>
      <c r="D290" s="15">
        <f t="shared" si="159"/>
        <v>0</v>
      </c>
      <c r="E290" s="19">
        <f t="shared" si="160"/>
        <v>0</v>
      </c>
      <c r="F290" s="19">
        <f t="shared" si="161"/>
        <v>0</v>
      </c>
      <c r="G290" s="19">
        <f t="shared" si="162"/>
        <v>0</v>
      </c>
      <c r="H290" s="19">
        <f t="shared" si="163"/>
        <v>0</v>
      </c>
      <c r="I290" s="15">
        <f t="shared" si="164"/>
        <v>0</v>
      </c>
      <c r="J290" s="19">
        <f t="shared" si="165"/>
        <v>0</v>
      </c>
      <c r="K290" s="19">
        <f t="shared" si="166"/>
        <v>0</v>
      </c>
      <c r="L290" s="19">
        <f t="shared" si="167"/>
        <v>0</v>
      </c>
      <c r="M290" s="19">
        <f t="shared" si="168"/>
        <v>0</v>
      </c>
      <c r="N290" s="19">
        <f t="shared" si="169"/>
        <v>0</v>
      </c>
      <c r="O290" s="19">
        <f t="shared" si="170"/>
        <v>0</v>
      </c>
      <c r="P290" s="19">
        <f t="shared" si="171"/>
        <v>0</v>
      </c>
      <c r="Q290" s="19">
        <f t="shared" si="172"/>
        <v>0</v>
      </c>
      <c r="R290" s="19">
        <f t="shared" si="173"/>
        <v>0</v>
      </c>
      <c r="S290" s="19">
        <f t="shared" si="174"/>
        <v>0</v>
      </c>
      <c r="T290" s="19">
        <f t="shared" si="175"/>
        <v>0</v>
      </c>
      <c r="U290" s="19">
        <f t="shared" si="176"/>
        <v>0</v>
      </c>
      <c r="V290" s="19">
        <f t="shared" si="177"/>
        <v>0</v>
      </c>
      <c r="W290" s="19">
        <f t="shared" si="178"/>
        <v>0</v>
      </c>
      <c r="X290" s="19">
        <f t="shared" si="179"/>
        <v>0</v>
      </c>
      <c r="Y290" s="19">
        <f t="shared" si="180"/>
        <v>0</v>
      </c>
      <c r="Z290" s="19">
        <f t="shared" si="181"/>
        <v>0</v>
      </c>
      <c r="AA290" s="19">
        <f t="shared" si="182"/>
        <v>0</v>
      </c>
      <c r="AB290" s="19">
        <f t="shared" si="183"/>
        <v>0</v>
      </c>
      <c r="AC290" s="19">
        <f t="shared" si="184"/>
        <v>0</v>
      </c>
      <c r="AD290" s="19">
        <f t="shared" si="185"/>
        <v>0</v>
      </c>
      <c r="AE290" s="19">
        <f t="shared" si="186"/>
        <v>0</v>
      </c>
      <c r="AF290" s="19">
        <f t="shared" si="187"/>
        <v>0</v>
      </c>
      <c r="AG290" s="19">
        <f t="shared" si="188"/>
        <v>0</v>
      </c>
      <c r="AH290" s="19">
        <f t="shared" si="189"/>
        <v>0</v>
      </c>
      <c r="AI290" s="19">
        <f t="shared" si="190"/>
        <v>0</v>
      </c>
      <c r="AJ290" s="19">
        <f t="shared" si="191"/>
        <v>0</v>
      </c>
      <c r="AK290" s="19">
        <f t="shared" si="192"/>
        <v>0</v>
      </c>
      <c r="AL290" s="19">
        <f t="shared" si="193"/>
        <v>0</v>
      </c>
      <c r="AM290" s="19">
        <f t="shared" si="194"/>
        <v>0</v>
      </c>
      <c r="AN290" s="19">
        <f t="shared" si="195"/>
        <v>0</v>
      </c>
      <c r="AO290" s="19">
        <f t="shared" si="196"/>
        <v>0</v>
      </c>
      <c r="AP290" s="19">
        <f t="shared" si="197"/>
        <v>0</v>
      </c>
      <c r="AQ290" s="19">
        <f t="shared" si="198"/>
        <v>0</v>
      </c>
      <c r="AR290" s="15">
        <f t="shared" si="199"/>
        <v>0</v>
      </c>
      <c r="AS290" s="17">
        <f t="shared" si="200"/>
        <v>0</v>
      </c>
      <c r="AT290" s="10">
        <f t="shared" si="201"/>
        <v>0</v>
      </c>
      <c r="AU290" s="10">
        <f t="shared" si="202"/>
        <v>0</v>
      </c>
      <c r="AV290" s="10">
        <f t="shared" si="203"/>
        <v>0</v>
      </c>
      <c r="AW290" s="10">
        <f t="shared" si="204"/>
        <v>0</v>
      </c>
      <c r="AX290" s="10">
        <f t="shared" si="205"/>
        <v>0</v>
      </c>
      <c r="AY290" s="10">
        <f t="shared" si="206"/>
        <v>0</v>
      </c>
      <c r="AZ290" s="10">
        <f t="shared" si="207"/>
        <v>0</v>
      </c>
      <c r="BA290" s="10">
        <f t="shared" si="208"/>
        <v>0</v>
      </c>
      <c r="BB290" s="18">
        <f t="shared" si="209"/>
        <v>0</v>
      </c>
      <c r="BC290" s="18">
        <f t="shared" si="210"/>
        <v>0</v>
      </c>
      <c r="BD290" s="10">
        <f t="shared" si="211"/>
        <v>0</v>
      </c>
      <c r="BE290" s="10">
        <f t="shared" si="212"/>
        <v>0</v>
      </c>
      <c r="BF290" s="10">
        <f t="shared" si="213"/>
        <v>0</v>
      </c>
      <c r="BG290" s="10">
        <f t="shared" si="214"/>
        <v>0</v>
      </c>
      <c r="BH290" s="10">
        <f t="shared" si="215"/>
        <v>0</v>
      </c>
      <c r="BI290" s="10">
        <f t="shared" si="216"/>
        <v>0</v>
      </c>
      <c r="BJ290" s="10">
        <f t="shared" si="217"/>
        <v>0</v>
      </c>
      <c r="BK290" s="10">
        <f t="shared" ref="BK290:BK304" si="218">BK$227*$A230</f>
        <v>0</v>
      </c>
      <c r="BL290" s="10">
        <f>BL$227*$A229</f>
        <v>0</v>
      </c>
      <c r="BM290" s="10"/>
      <c r="BN290" s="10"/>
      <c r="BO290" s="10"/>
      <c r="BP290" s="10"/>
      <c r="BQ290" s="10"/>
      <c r="BR290" s="10"/>
      <c r="BS290" s="10"/>
      <c r="CA290" s="10">
        <f t="shared" si="155"/>
        <v>0</v>
      </c>
    </row>
    <row r="291" spans="1:79">
      <c r="A291" s="81">
        <f t="shared" si="156"/>
        <v>0</v>
      </c>
      <c r="B291" s="10">
        <f t="shared" si="157"/>
        <v>63</v>
      </c>
      <c r="C291" s="77">
        <f t="shared" si="158"/>
        <v>0</v>
      </c>
      <c r="D291" s="15">
        <f t="shared" si="159"/>
        <v>0</v>
      </c>
      <c r="E291" s="19">
        <f t="shared" si="160"/>
        <v>0</v>
      </c>
      <c r="F291" s="19">
        <f t="shared" si="161"/>
        <v>0</v>
      </c>
      <c r="G291" s="19">
        <f t="shared" si="162"/>
        <v>0</v>
      </c>
      <c r="H291" s="19">
        <f t="shared" si="163"/>
        <v>0</v>
      </c>
      <c r="I291" s="15">
        <f t="shared" si="164"/>
        <v>0</v>
      </c>
      <c r="J291" s="19">
        <f t="shared" si="165"/>
        <v>0</v>
      </c>
      <c r="K291" s="19">
        <f t="shared" si="166"/>
        <v>0</v>
      </c>
      <c r="L291" s="19">
        <f t="shared" si="167"/>
        <v>0</v>
      </c>
      <c r="M291" s="19">
        <f t="shared" si="168"/>
        <v>0</v>
      </c>
      <c r="N291" s="19">
        <f t="shared" si="169"/>
        <v>0</v>
      </c>
      <c r="O291" s="19">
        <f t="shared" si="170"/>
        <v>0</v>
      </c>
      <c r="P291" s="19">
        <f t="shared" si="171"/>
        <v>0</v>
      </c>
      <c r="Q291" s="19">
        <f t="shared" si="172"/>
        <v>0</v>
      </c>
      <c r="R291" s="19">
        <f t="shared" si="173"/>
        <v>0</v>
      </c>
      <c r="S291" s="19">
        <f t="shared" si="174"/>
        <v>0</v>
      </c>
      <c r="T291" s="19">
        <f t="shared" si="175"/>
        <v>0</v>
      </c>
      <c r="U291" s="19">
        <f t="shared" si="176"/>
        <v>0</v>
      </c>
      <c r="V291" s="19">
        <f t="shared" si="177"/>
        <v>0</v>
      </c>
      <c r="W291" s="19">
        <f t="shared" si="178"/>
        <v>0</v>
      </c>
      <c r="X291" s="19">
        <f t="shared" si="179"/>
        <v>0</v>
      </c>
      <c r="Y291" s="19">
        <f t="shared" si="180"/>
        <v>0</v>
      </c>
      <c r="Z291" s="19">
        <f t="shared" si="181"/>
        <v>0</v>
      </c>
      <c r="AA291" s="19">
        <f t="shared" si="182"/>
        <v>0</v>
      </c>
      <c r="AB291" s="19">
        <f t="shared" si="183"/>
        <v>0</v>
      </c>
      <c r="AC291" s="19">
        <f t="shared" si="184"/>
        <v>0</v>
      </c>
      <c r="AD291" s="19">
        <f t="shared" si="185"/>
        <v>0</v>
      </c>
      <c r="AE291" s="19">
        <f t="shared" si="186"/>
        <v>0</v>
      </c>
      <c r="AF291" s="19">
        <f t="shared" si="187"/>
        <v>0</v>
      </c>
      <c r="AG291" s="19">
        <f t="shared" si="188"/>
        <v>0</v>
      </c>
      <c r="AH291" s="19">
        <f t="shared" si="189"/>
        <v>0</v>
      </c>
      <c r="AI291" s="19">
        <f t="shared" si="190"/>
        <v>0</v>
      </c>
      <c r="AJ291" s="19">
        <f t="shared" si="191"/>
        <v>0</v>
      </c>
      <c r="AK291" s="19">
        <f t="shared" si="192"/>
        <v>0</v>
      </c>
      <c r="AL291" s="19">
        <f t="shared" si="193"/>
        <v>0</v>
      </c>
      <c r="AM291" s="19">
        <f t="shared" si="194"/>
        <v>0</v>
      </c>
      <c r="AN291" s="19">
        <f t="shared" si="195"/>
        <v>0</v>
      </c>
      <c r="AO291" s="19">
        <f t="shared" si="196"/>
        <v>0</v>
      </c>
      <c r="AP291" s="19">
        <f t="shared" si="197"/>
        <v>0</v>
      </c>
      <c r="AQ291" s="19">
        <f t="shared" si="198"/>
        <v>0</v>
      </c>
      <c r="AR291" s="15">
        <f t="shared" si="199"/>
        <v>0</v>
      </c>
      <c r="AS291" s="17">
        <f t="shared" si="200"/>
        <v>0</v>
      </c>
      <c r="AT291" s="10">
        <f t="shared" si="201"/>
        <v>0</v>
      </c>
      <c r="AU291" s="10">
        <f t="shared" si="202"/>
        <v>0</v>
      </c>
      <c r="AV291" s="10">
        <f t="shared" si="203"/>
        <v>0</v>
      </c>
      <c r="AW291" s="10">
        <f t="shared" si="204"/>
        <v>0</v>
      </c>
      <c r="AX291" s="10">
        <f t="shared" si="205"/>
        <v>0</v>
      </c>
      <c r="AY291" s="10">
        <f t="shared" si="206"/>
        <v>0</v>
      </c>
      <c r="AZ291" s="10">
        <f t="shared" si="207"/>
        <v>0</v>
      </c>
      <c r="BA291" s="10">
        <f t="shared" si="208"/>
        <v>0</v>
      </c>
      <c r="BB291" s="18">
        <f t="shared" si="209"/>
        <v>0</v>
      </c>
      <c r="BC291" s="18">
        <f t="shared" si="210"/>
        <v>0</v>
      </c>
      <c r="BD291" s="10">
        <f t="shared" si="211"/>
        <v>0</v>
      </c>
      <c r="BE291" s="10">
        <f t="shared" si="212"/>
        <v>0</v>
      </c>
      <c r="BF291" s="10">
        <f t="shared" si="213"/>
        <v>0</v>
      </c>
      <c r="BG291" s="10">
        <f t="shared" si="214"/>
        <v>0</v>
      </c>
      <c r="BH291" s="10">
        <f t="shared" si="215"/>
        <v>0</v>
      </c>
      <c r="BI291" s="10">
        <f t="shared" si="216"/>
        <v>0</v>
      </c>
      <c r="BJ291" s="10">
        <f t="shared" si="217"/>
        <v>0</v>
      </c>
      <c r="BK291" s="10">
        <f t="shared" si="218"/>
        <v>0</v>
      </c>
      <c r="BL291" s="10">
        <f t="shared" ref="BL291:BL304" si="219">BL$227*$A230</f>
        <v>0</v>
      </c>
      <c r="BM291" s="10">
        <f>BM$227*$A229</f>
        <v>0</v>
      </c>
      <c r="BN291" s="10"/>
      <c r="BO291" s="10"/>
      <c r="BP291" s="10"/>
      <c r="BQ291" s="10"/>
      <c r="BR291" s="10"/>
      <c r="BS291" s="10"/>
      <c r="CA291" s="10">
        <f t="shared" si="155"/>
        <v>0</v>
      </c>
    </row>
    <row r="292" spans="1:79">
      <c r="A292" s="81">
        <f t="shared" si="156"/>
        <v>0</v>
      </c>
      <c r="B292" s="10">
        <f t="shared" si="157"/>
        <v>64</v>
      </c>
      <c r="C292" s="77">
        <f t="shared" si="158"/>
        <v>0</v>
      </c>
      <c r="D292" s="15">
        <f t="shared" si="159"/>
        <v>0</v>
      </c>
      <c r="E292" s="19">
        <f t="shared" si="160"/>
        <v>0</v>
      </c>
      <c r="F292" s="19">
        <f t="shared" si="161"/>
        <v>0</v>
      </c>
      <c r="G292" s="19">
        <f t="shared" si="162"/>
        <v>0</v>
      </c>
      <c r="H292" s="19">
        <f t="shared" si="163"/>
        <v>0</v>
      </c>
      <c r="I292" s="15">
        <f t="shared" si="164"/>
        <v>0</v>
      </c>
      <c r="J292" s="19">
        <f t="shared" si="165"/>
        <v>0</v>
      </c>
      <c r="K292" s="19">
        <f t="shared" si="166"/>
        <v>0</v>
      </c>
      <c r="L292" s="19">
        <f t="shared" si="167"/>
        <v>0</v>
      </c>
      <c r="M292" s="19">
        <f t="shared" si="168"/>
        <v>0</v>
      </c>
      <c r="N292" s="19">
        <f t="shared" si="169"/>
        <v>0</v>
      </c>
      <c r="O292" s="19">
        <f t="shared" si="170"/>
        <v>0</v>
      </c>
      <c r="P292" s="19">
        <f t="shared" si="171"/>
        <v>0</v>
      </c>
      <c r="Q292" s="19">
        <f t="shared" si="172"/>
        <v>0</v>
      </c>
      <c r="R292" s="19">
        <f t="shared" si="173"/>
        <v>0</v>
      </c>
      <c r="S292" s="19">
        <f t="shared" si="174"/>
        <v>0</v>
      </c>
      <c r="T292" s="19">
        <f t="shared" si="175"/>
        <v>0</v>
      </c>
      <c r="U292" s="19">
        <f t="shared" si="176"/>
        <v>0</v>
      </c>
      <c r="V292" s="19">
        <f t="shared" si="177"/>
        <v>0</v>
      </c>
      <c r="W292" s="19">
        <f t="shared" si="178"/>
        <v>0</v>
      </c>
      <c r="X292" s="19">
        <f t="shared" si="179"/>
        <v>0</v>
      </c>
      <c r="Y292" s="19">
        <f t="shared" si="180"/>
        <v>0</v>
      </c>
      <c r="Z292" s="19">
        <f t="shared" si="181"/>
        <v>0</v>
      </c>
      <c r="AA292" s="19">
        <f t="shared" si="182"/>
        <v>0</v>
      </c>
      <c r="AB292" s="19">
        <f t="shared" si="183"/>
        <v>0</v>
      </c>
      <c r="AC292" s="19">
        <f t="shared" si="184"/>
        <v>0</v>
      </c>
      <c r="AD292" s="19">
        <f t="shared" si="185"/>
        <v>0</v>
      </c>
      <c r="AE292" s="19">
        <f t="shared" si="186"/>
        <v>0</v>
      </c>
      <c r="AF292" s="19">
        <f t="shared" si="187"/>
        <v>0</v>
      </c>
      <c r="AG292" s="19">
        <f t="shared" si="188"/>
        <v>0</v>
      </c>
      <c r="AH292" s="19">
        <f t="shared" si="189"/>
        <v>0</v>
      </c>
      <c r="AI292" s="19">
        <f t="shared" si="190"/>
        <v>0</v>
      </c>
      <c r="AJ292" s="19">
        <f t="shared" si="191"/>
        <v>0</v>
      </c>
      <c r="AK292" s="19">
        <f t="shared" si="192"/>
        <v>0</v>
      </c>
      <c r="AL292" s="19">
        <f t="shared" si="193"/>
        <v>0</v>
      </c>
      <c r="AM292" s="19">
        <f t="shared" si="194"/>
        <v>0</v>
      </c>
      <c r="AN292" s="19">
        <f t="shared" si="195"/>
        <v>0</v>
      </c>
      <c r="AO292" s="19">
        <f t="shared" si="196"/>
        <v>0</v>
      </c>
      <c r="AP292" s="19">
        <f t="shared" si="197"/>
        <v>0</v>
      </c>
      <c r="AQ292" s="19">
        <f t="shared" si="198"/>
        <v>0</v>
      </c>
      <c r="AR292" s="15">
        <f t="shared" si="199"/>
        <v>0</v>
      </c>
      <c r="AS292" s="17">
        <f t="shared" si="200"/>
        <v>0</v>
      </c>
      <c r="AT292" s="10">
        <f t="shared" si="201"/>
        <v>0</v>
      </c>
      <c r="AU292" s="10">
        <f t="shared" si="202"/>
        <v>0</v>
      </c>
      <c r="AV292" s="10">
        <f t="shared" si="203"/>
        <v>0</v>
      </c>
      <c r="AW292" s="10">
        <f t="shared" si="204"/>
        <v>0</v>
      </c>
      <c r="AX292" s="10">
        <f t="shared" si="205"/>
        <v>0</v>
      </c>
      <c r="AY292" s="10">
        <f t="shared" si="206"/>
        <v>0</v>
      </c>
      <c r="AZ292" s="10">
        <f t="shared" si="207"/>
        <v>0</v>
      </c>
      <c r="BA292" s="10">
        <f t="shared" si="208"/>
        <v>0</v>
      </c>
      <c r="BB292" s="18">
        <f t="shared" si="209"/>
        <v>0</v>
      </c>
      <c r="BC292" s="18">
        <f t="shared" si="210"/>
        <v>0</v>
      </c>
      <c r="BD292" s="10">
        <f t="shared" si="211"/>
        <v>0</v>
      </c>
      <c r="BE292" s="10">
        <f t="shared" si="212"/>
        <v>0</v>
      </c>
      <c r="BF292" s="10">
        <f t="shared" si="213"/>
        <v>0</v>
      </c>
      <c r="BG292" s="10">
        <f t="shared" si="214"/>
        <v>0</v>
      </c>
      <c r="BH292" s="10">
        <f t="shared" si="215"/>
        <v>0</v>
      </c>
      <c r="BI292" s="10">
        <f t="shared" si="216"/>
        <v>0</v>
      </c>
      <c r="BJ292" s="10">
        <f t="shared" si="217"/>
        <v>0</v>
      </c>
      <c r="BK292" s="10">
        <f t="shared" si="218"/>
        <v>0</v>
      </c>
      <c r="BL292" s="10">
        <f t="shared" si="219"/>
        <v>0</v>
      </c>
      <c r="BM292" s="10">
        <f t="shared" ref="BM292:BM304" si="220">BM$227*$A230</f>
        <v>0</v>
      </c>
      <c r="BN292" s="10">
        <f>BN$227*$A229</f>
        <v>0</v>
      </c>
      <c r="BO292" s="10"/>
      <c r="BP292" s="10"/>
      <c r="BQ292" s="10"/>
      <c r="BR292" s="10"/>
      <c r="BS292" s="10"/>
      <c r="CA292" s="10">
        <f t="shared" si="155"/>
        <v>0</v>
      </c>
    </row>
    <row r="293" spans="1:79">
      <c r="A293" s="81">
        <f t="shared" si="156"/>
        <v>0</v>
      </c>
      <c r="B293" s="10">
        <f t="shared" si="157"/>
        <v>65</v>
      </c>
      <c r="C293" s="77">
        <f t="shared" si="158"/>
        <v>0</v>
      </c>
      <c r="D293" s="15">
        <f t="shared" si="159"/>
        <v>0</v>
      </c>
      <c r="E293" s="19">
        <f t="shared" si="160"/>
        <v>0</v>
      </c>
      <c r="F293" s="19">
        <f t="shared" si="161"/>
        <v>0</v>
      </c>
      <c r="G293" s="19">
        <f t="shared" si="162"/>
        <v>0</v>
      </c>
      <c r="H293" s="19">
        <f t="shared" si="163"/>
        <v>0</v>
      </c>
      <c r="I293" s="15">
        <f t="shared" si="164"/>
        <v>0</v>
      </c>
      <c r="J293" s="19">
        <f t="shared" si="165"/>
        <v>0</v>
      </c>
      <c r="K293" s="19">
        <f t="shared" si="166"/>
        <v>0</v>
      </c>
      <c r="L293" s="19">
        <f t="shared" si="167"/>
        <v>0</v>
      </c>
      <c r="M293" s="19">
        <f t="shared" si="168"/>
        <v>0</v>
      </c>
      <c r="N293" s="19">
        <f t="shared" si="169"/>
        <v>0</v>
      </c>
      <c r="O293" s="19">
        <f t="shared" si="170"/>
        <v>0</v>
      </c>
      <c r="P293" s="19">
        <f t="shared" si="171"/>
        <v>0</v>
      </c>
      <c r="Q293" s="19">
        <f t="shared" si="172"/>
        <v>0</v>
      </c>
      <c r="R293" s="19">
        <f t="shared" si="173"/>
        <v>0</v>
      </c>
      <c r="S293" s="19">
        <f t="shared" si="174"/>
        <v>0</v>
      </c>
      <c r="T293" s="19">
        <f t="shared" si="175"/>
        <v>0</v>
      </c>
      <c r="U293" s="19">
        <f t="shared" si="176"/>
        <v>0</v>
      </c>
      <c r="V293" s="19">
        <f t="shared" si="177"/>
        <v>0</v>
      </c>
      <c r="W293" s="19">
        <f t="shared" si="178"/>
        <v>0</v>
      </c>
      <c r="X293" s="19">
        <f t="shared" si="179"/>
        <v>0</v>
      </c>
      <c r="Y293" s="19">
        <f t="shared" si="180"/>
        <v>0</v>
      </c>
      <c r="Z293" s="19">
        <f t="shared" si="181"/>
        <v>0</v>
      </c>
      <c r="AA293" s="19">
        <f t="shared" si="182"/>
        <v>0</v>
      </c>
      <c r="AB293" s="19">
        <f t="shared" si="183"/>
        <v>0</v>
      </c>
      <c r="AC293" s="19">
        <f t="shared" si="184"/>
        <v>0</v>
      </c>
      <c r="AD293" s="19">
        <f t="shared" si="185"/>
        <v>0</v>
      </c>
      <c r="AE293" s="19">
        <f t="shared" si="186"/>
        <v>0</v>
      </c>
      <c r="AF293" s="19">
        <f t="shared" si="187"/>
        <v>0</v>
      </c>
      <c r="AG293" s="19">
        <f t="shared" si="188"/>
        <v>0</v>
      </c>
      <c r="AH293" s="19">
        <f t="shared" si="189"/>
        <v>0</v>
      </c>
      <c r="AI293" s="19">
        <f t="shared" si="190"/>
        <v>0</v>
      </c>
      <c r="AJ293" s="19">
        <f t="shared" si="191"/>
        <v>0</v>
      </c>
      <c r="AK293" s="19">
        <f t="shared" si="192"/>
        <v>0</v>
      </c>
      <c r="AL293" s="19">
        <f t="shared" si="193"/>
        <v>0</v>
      </c>
      <c r="AM293" s="19">
        <f t="shared" si="194"/>
        <v>0</v>
      </c>
      <c r="AN293" s="19">
        <f t="shared" si="195"/>
        <v>0</v>
      </c>
      <c r="AO293" s="19">
        <f t="shared" si="196"/>
        <v>0</v>
      </c>
      <c r="AP293" s="19">
        <f t="shared" si="197"/>
        <v>0</v>
      </c>
      <c r="AQ293" s="19">
        <f t="shared" si="198"/>
        <v>0</v>
      </c>
      <c r="AR293" s="15">
        <f t="shared" si="199"/>
        <v>0</v>
      </c>
      <c r="AS293" s="17">
        <f t="shared" si="200"/>
        <v>0</v>
      </c>
      <c r="AT293" s="10">
        <f t="shared" si="201"/>
        <v>0</v>
      </c>
      <c r="AU293" s="10">
        <f t="shared" si="202"/>
        <v>0</v>
      </c>
      <c r="AV293" s="10">
        <f t="shared" si="203"/>
        <v>0</v>
      </c>
      <c r="AW293" s="10">
        <f t="shared" si="204"/>
        <v>0</v>
      </c>
      <c r="AX293" s="10">
        <f t="shared" si="205"/>
        <v>0</v>
      </c>
      <c r="AY293" s="10">
        <f t="shared" si="206"/>
        <v>0</v>
      </c>
      <c r="AZ293" s="10">
        <f t="shared" si="207"/>
        <v>0</v>
      </c>
      <c r="BA293" s="10">
        <f t="shared" si="208"/>
        <v>0</v>
      </c>
      <c r="BB293" s="18">
        <f t="shared" si="209"/>
        <v>0</v>
      </c>
      <c r="BC293" s="18">
        <f t="shared" si="210"/>
        <v>0</v>
      </c>
      <c r="BD293" s="10">
        <f t="shared" si="211"/>
        <v>0</v>
      </c>
      <c r="BE293" s="10">
        <f t="shared" si="212"/>
        <v>0</v>
      </c>
      <c r="BF293" s="10">
        <f t="shared" si="213"/>
        <v>0</v>
      </c>
      <c r="BG293" s="10">
        <f t="shared" si="214"/>
        <v>0</v>
      </c>
      <c r="BH293" s="10">
        <f t="shared" si="215"/>
        <v>0</v>
      </c>
      <c r="BI293" s="10">
        <f t="shared" si="216"/>
        <v>0</v>
      </c>
      <c r="BJ293" s="10">
        <f t="shared" si="217"/>
        <v>0</v>
      </c>
      <c r="BK293" s="10">
        <f t="shared" si="218"/>
        <v>0</v>
      </c>
      <c r="BL293" s="10">
        <f t="shared" si="219"/>
        <v>0</v>
      </c>
      <c r="BM293" s="10">
        <f t="shared" si="220"/>
        <v>0</v>
      </c>
      <c r="BN293" s="10">
        <f t="shared" ref="BN293:BN304" si="221">BN$227*$A230</f>
        <v>0</v>
      </c>
      <c r="BO293" s="10">
        <f>BO$227*$A229</f>
        <v>0</v>
      </c>
      <c r="BP293" s="10"/>
      <c r="BQ293" s="10"/>
      <c r="BR293" s="10"/>
      <c r="BS293" s="10"/>
      <c r="CA293" s="10">
        <f t="shared" ref="CA293:CA304" si="222">SUM($C293:$BZ293)</f>
        <v>0</v>
      </c>
    </row>
    <row r="294" spans="1:79">
      <c r="A294" s="81">
        <f t="shared" ref="A294:A304" si="223">IF($B294=1,1/$D$9,IF($B294=$D$9+1,0,IF($B294&gt;$D$9,0,1/$D$9)))</f>
        <v>0</v>
      </c>
      <c r="B294" s="10">
        <f t="shared" ref="B294:B304" si="224">+B293+1</f>
        <v>66</v>
      </c>
      <c r="C294" s="77">
        <f t="shared" ref="C294:C304" si="225">C$227*$A294</f>
        <v>0</v>
      </c>
      <c r="D294" s="15">
        <f t="shared" si="159"/>
        <v>0</v>
      </c>
      <c r="E294" s="19">
        <f t="shared" si="160"/>
        <v>0</v>
      </c>
      <c r="F294" s="19">
        <f t="shared" si="161"/>
        <v>0</v>
      </c>
      <c r="G294" s="19">
        <f t="shared" si="162"/>
        <v>0</v>
      </c>
      <c r="H294" s="19">
        <f t="shared" si="163"/>
        <v>0</v>
      </c>
      <c r="I294" s="15">
        <f t="shared" si="164"/>
        <v>0</v>
      </c>
      <c r="J294" s="19">
        <f t="shared" si="165"/>
        <v>0</v>
      </c>
      <c r="K294" s="19">
        <f t="shared" si="166"/>
        <v>0</v>
      </c>
      <c r="L294" s="19">
        <f t="shared" si="167"/>
        <v>0</v>
      </c>
      <c r="M294" s="19">
        <f t="shared" si="168"/>
        <v>0</v>
      </c>
      <c r="N294" s="19">
        <f t="shared" si="169"/>
        <v>0</v>
      </c>
      <c r="O294" s="19">
        <f t="shared" si="170"/>
        <v>0</v>
      </c>
      <c r="P294" s="19">
        <f t="shared" si="171"/>
        <v>0</v>
      </c>
      <c r="Q294" s="19">
        <f t="shared" si="172"/>
        <v>0</v>
      </c>
      <c r="R294" s="19">
        <f t="shared" si="173"/>
        <v>0</v>
      </c>
      <c r="S294" s="19">
        <f t="shared" si="174"/>
        <v>0</v>
      </c>
      <c r="T294" s="19">
        <f t="shared" si="175"/>
        <v>0</v>
      </c>
      <c r="U294" s="19">
        <f t="shared" si="176"/>
        <v>0</v>
      </c>
      <c r="V294" s="19">
        <f t="shared" si="177"/>
        <v>0</v>
      </c>
      <c r="W294" s="19">
        <f t="shared" si="178"/>
        <v>0</v>
      </c>
      <c r="X294" s="19">
        <f t="shared" si="179"/>
        <v>0</v>
      </c>
      <c r="Y294" s="19">
        <f t="shared" si="180"/>
        <v>0</v>
      </c>
      <c r="Z294" s="19">
        <f t="shared" si="181"/>
        <v>0</v>
      </c>
      <c r="AA294" s="19">
        <f t="shared" si="182"/>
        <v>0</v>
      </c>
      <c r="AB294" s="19">
        <f t="shared" si="183"/>
        <v>0</v>
      </c>
      <c r="AC294" s="19">
        <f t="shared" si="184"/>
        <v>0</v>
      </c>
      <c r="AD294" s="19">
        <f t="shared" si="185"/>
        <v>0</v>
      </c>
      <c r="AE294" s="19">
        <f t="shared" si="186"/>
        <v>0</v>
      </c>
      <c r="AF294" s="19">
        <f t="shared" si="187"/>
        <v>0</v>
      </c>
      <c r="AG294" s="19">
        <f t="shared" si="188"/>
        <v>0</v>
      </c>
      <c r="AH294" s="19">
        <f t="shared" si="189"/>
        <v>0</v>
      </c>
      <c r="AI294" s="19">
        <f t="shared" si="190"/>
        <v>0</v>
      </c>
      <c r="AJ294" s="19">
        <f t="shared" si="191"/>
        <v>0</v>
      </c>
      <c r="AK294" s="19">
        <f t="shared" si="192"/>
        <v>0</v>
      </c>
      <c r="AL294" s="19">
        <f t="shared" si="193"/>
        <v>0</v>
      </c>
      <c r="AM294" s="19">
        <f t="shared" si="194"/>
        <v>0</v>
      </c>
      <c r="AN294" s="19">
        <f t="shared" si="195"/>
        <v>0</v>
      </c>
      <c r="AO294" s="19">
        <f t="shared" si="196"/>
        <v>0</v>
      </c>
      <c r="AP294" s="19">
        <f t="shared" si="197"/>
        <v>0</v>
      </c>
      <c r="AQ294" s="19">
        <f t="shared" si="198"/>
        <v>0</v>
      </c>
      <c r="AR294" s="15">
        <f t="shared" si="199"/>
        <v>0</v>
      </c>
      <c r="AS294" s="17">
        <f t="shared" si="200"/>
        <v>0</v>
      </c>
      <c r="AT294" s="10">
        <f t="shared" si="201"/>
        <v>0</v>
      </c>
      <c r="AU294" s="10">
        <f t="shared" si="202"/>
        <v>0</v>
      </c>
      <c r="AV294" s="10">
        <f t="shared" si="203"/>
        <v>0</v>
      </c>
      <c r="AW294" s="10">
        <f t="shared" si="204"/>
        <v>0</v>
      </c>
      <c r="AX294" s="10">
        <f t="shared" si="205"/>
        <v>0</v>
      </c>
      <c r="AY294" s="10">
        <f t="shared" si="206"/>
        <v>0</v>
      </c>
      <c r="AZ294" s="10">
        <f t="shared" si="207"/>
        <v>0</v>
      </c>
      <c r="BA294" s="10">
        <f t="shared" si="208"/>
        <v>0</v>
      </c>
      <c r="BB294" s="18">
        <f t="shared" si="209"/>
        <v>0</v>
      </c>
      <c r="BC294" s="18">
        <f t="shared" si="210"/>
        <v>0</v>
      </c>
      <c r="BD294" s="10">
        <f t="shared" si="211"/>
        <v>0</v>
      </c>
      <c r="BE294" s="10">
        <f t="shared" si="212"/>
        <v>0</v>
      </c>
      <c r="BF294" s="10">
        <f t="shared" si="213"/>
        <v>0</v>
      </c>
      <c r="BG294" s="10">
        <f t="shared" si="214"/>
        <v>0</v>
      </c>
      <c r="BH294" s="10">
        <f t="shared" si="215"/>
        <v>0</v>
      </c>
      <c r="BI294" s="10">
        <f t="shared" si="216"/>
        <v>0</v>
      </c>
      <c r="BJ294" s="10">
        <f t="shared" si="217"/>
        <v>0</v>
      </c>
      <c r="BK294" s="10">
        <f t="shared" si="218"/>
        <v>0</v>
      </c>
      <c r="BL294" s="10">
        <f t="shared" si="219"/>
        <v>0</v>
      </c>
      <c r="BM294" s="10">
        <f t="shared" si="220"/>
        <v>0</v>
      </c>
      <c r="BN294" s="10">
        <f t="shared" si="221"/>
        <v>0</v>
      </c>
      <c r="BO294" s="10">
        <f t="shared" ref="BO294:BO304" si="226">BO$227*$A230</f>
        <v>0</v>
      </c>
      <c r="BP294" s="10">
        <f>BP$227*$A229</f>
        <v>0</v>
      </c>
      <c r="BQ294" s="10"/>
      <c r="BR294" s="10"/>
      <c r="BS294" s="10"/>
      <c r="CA294" s="10">
        <f t="shared" si="222"/>
        <v>0</v>
      </c>
    </row>
    <row r="295" spans="1:79">
      <c r="A295" s="81">
        <f t="shared" si="223"/>
        <v>0</v>
      </c>
      <c r="B295" s="10">
        <f t="shared" si="224"/>
        <v>67</v>
      </c>
      <c r="C295" s="77">
        <f t="shared" si="225"/>
        <v>0</v>
      </c>
      <c r="D295" s="15">
        <f t="shared" ref="D295:D304" si="227">D$227*$A294</f>
        <v>0</v>
      </c>
      <c r="E295" s="19">
        <f t="shared" si="160"/>
        <v>0</v>
      </c>
      <c r="F295" s="19">
        <f t="shared" si="161"/>
        <v>0</v>
      </c>
      <c r="G295" s="19">
        <f t="shared" si="162"/>
        <v>0</v>
      </c>
      <c r="H295" s="19">
        <f t="shared" si="163"/>
        <v>0</v>
      </c>
      <c r="I295" s="15">
        <f t="shared" si="164"/>
        <v>0</v>
      </c>
      <c r="J295" s="19">
        <f t="shared" si="165"/>
        <v>0</v>
      </c>
      <c r="K295" s="19">
        <f t="shared" si="166"/>
        <v>0</v>
      </c>
      <c r="L295" s="19">
        <f t="shared" si="167"/>
        <v>0</v>
      </c>
      <c r="M295" s="19">
        <f t="shared" si="168"/>
        <v>0</v>
      </c>
      <c r="N295" s="19">
        <f t="shared" si="169"/>
        <v>0</v>
      </c>
      <c r="O295" s="19">
        <f t="shared" si="170"/>
        <v>0</v>
      </c>
      <c r="P295" s="19">
        <f t="shared" si="171"/>
        <v>0</v>
      </c>
      <c r="Q295" s="19">
        <f t="shared" si="172"/>
        <v>0</v>
      </c>
      <c r="R295" s="19">
        <f t="shared" si="173"/>
        <v>0</v>
      </c>
      <c r="S295" s="19">
        <f t="shared" si="174"/>
        <v>0</v>
      </c>
      <c r="T295" s="19">
        <f t="shared" si="175"/>
        <v>0</v>
      </c>
      <c r="U295" s="19">
        <f t="shared" si="176"/>
        <v>0</v>
      </c>
      <c r="V295" s="19">
        <f t="shared" si="177"/>
        <v>0</v>
      </c>
      <c r="W295" s="19">
        <f t="shared" si="178"/>
        <v>0</v>
      </c>
      <c r="X295" s="19">
        <f t="shared" si="179"/>
        <v>0</v>
      </c>
      <c r="Y295" s="19">
        <f t="shared" si="180"/>
        <v>0</v>
      </c>
      <c r="Z295" s="19">
        <f t="shared" si="181"/>
        <v>0</v>
      </c>
      <c r="AA295" s="19">
        <f t="shared" si="182"/>
        <v>0</v>
      </c>
      <c r="AB295" s="19">
        <f t="shared" si="183"/>
        <v>0</v>
      </c>
      <c r="AC295" s="19">
        <f t="shared" si="184"/>
        <v>0</v>
      </c>
      <c r="AD295" s="19">
        <f t="shared" si="185"/>
        <v>0</v>
      </c>
      <c r="AE295" s="19">
        <f t="shared" si="186"/>
        <v>0</v>
      </c>
      <c r="AF295" s="19">
        <f t="shared" si="187"/>
        <v>0</v>
      </c>
      <c r="AG295" s="19">
        <f t="shared" si="188"/>
        <v>0</v>
      </c>
      <c r="AH295" s="19">
        <f t="shared" si="189"/>
        <v>0</v>
      </c>
      <c r="AI295" s="19">
        <f t="shared" si="190"/>
        <v>0</v>
      </c>
      <c r="AJ295" s="19">
        <f t="shared" si="191"/>
        <v>0</v>
      </c>
      <c r="AK295" s="19">
        <f t="shared" si="192"/>
        <v>0</v>
      </c>
      <c r="AL295" s="19">
        <f t="shared" si="193"/>
        <v>0</v>
      </c>
      <c r="AM295" s="19">
        <f t="shared" si="194"/>
        <v>0</v>
      </c>
      <c r="AN295" s="19">
        <f t="shared" si="195"/>
        <v>0</v>
      </c>
      <c r="AO295" s="19">
        <f t="shared" si="196"/>
        <v>0</v>
      </c>
      <c r="AP295" s="19">
        <f t="shared" si="197"/>
        <v>0</v>
      </c>
      <c r="AQ295" s="19">
        <f t="shared" si="198"/>
        <v>0</v>
      </c>
      <c r="AR295" s="15">
        <f t="shared" si="199"/>
        <v>0</v>
      </c>
      <c r="AS295" s="17">
        <f t="shared" si="200"/>
        <v>0</v>
      </c>
      <c r="AT295" s="10">
        <f t="shared" si="201"/>
        <v>0</v>
      </c>
      <c r="AU295" s="10">
        <f t="shared" si="202"/>
        <v>0</v>
      </c>
      <c r="AV295" s="10">
        <f t="shared" si="203"/>
        <v>0</v>
      </c>
      <c r="AW295" s="10">
        <f t="shared" si="204"/>
        <v>0</v>
      </c>
      <c r="AX295" s="10">
        <f t="shared" si="205"/>
        <v>0</v>
      </c>
      <c r="AY295" s="10">
        <f t="shared" si="206"/>
        <v>0</v>
      </c>
      <c r="AZ295" s="10">
        <f t="shared" si="207"/>
        <v>0</v>
      </c>
      <c r="BA295" s="10">
        <f t="shared" si="208"/>
        <v>0</v>
      </c>
      <c r="BB295" s="18">
        <f t="shared" si="209"/>
        <v>0</v>
      </c>
      <c r="BC295" s="18">
        <f t="shared" si="210"/>
        <v>0</v>
      </c>
      <c r="BD295" s="10">
        <f t="shared" si="211"/>
        <v>0</v>
      </c>
      <c r="BE295" s="10">
        <f t="shared" si="212"/>
        <v>0</v>
      </c>
      <c r="BF295" s="10">
        <f t="shared" si="213"/>
        <v>0</v>
      </c>
      <c r="BG295" s="10">
        <f t="shared" si="214"/>
        <v>0</v>
      </c>
      <c r="BH295" s="10">
        <f t="shared" si="215"/>
        <v>0</v>
      </c>
      <c r="BI295" s="10">
        <f t="shared" si="216"/>
        <v>0</v>
      </c>
      <c r="BJ295" s="10">
        <f t="shared" si="217"/>
        <v>0</v>
      </c>
      <c r="BK295" s="10">
        <f t="shared" si="218"/>
        <v>0</v>
      </c>
      <c r="BL295" s="10">
        <f t="shared" si="219"/>
        <v>0</v>
      </c>
      <c r="BM295" s="10">
        <f t="shared" si="220"/>
        <v>0</v>
      </c>
      <c r="BN295" s="10">
        <f t="shared" si="221"/>
        <v>0</v>
      </c>
      <c r="BO295" s="10">
        <f t="shared" si="226"/>
        <v>0</v>
      </c>
      <c r="BP295" s="10">
        <f t="shared" ref="BP295:BP304" si="228">BP$227*$A230</f>
        <v>0</v>
      </c>
      <c r="BQ295" s="10">
        <f>BQ$227*$A229</f>
        <v>0</v>
      </c>
      <c r="BR295" s="10"/>
      <c r="BS295" s="10"/>
      <c r="CA295" s="10">
        <f t="shared" si="222"/>
        <v>0</v>
      </c>
    </row>
    <row r="296" spans="1:79">
      <c r="A296" s="81">
        <f t="shared" si="223"/>
        <v>0</v>
      </c>
      <c r="B296" s="10">
        <f t="shared" si="224"/>
        <v>68</v>
      </c>
      <c r="C296" s="77">
        <f t="shared" si="225"/>
        <v>0</v>
      </c>
      <c r="D296" s="15">
        <f t="shared" si="227"/>
        <v>0</v>
      </c>
      <c r="E296" s="19">
        <f t="shared" ref="E296:E304" si="229">E$227*$A294</f>
        <v>0</v>
      </c>
      <c r="F296" s="19">
        <f t="shared" si="161"/>
        <v>0</v>
      </c>
      <c r="G296" s="19">
        <f t="shared" si="162"/>
        <v>0</v>
      </c>
      <c r="H296" s="19">
        <f t="shared" si="163"/>
        <v>0</v>
      </c>
      <c r="I296" s="15">
        <f t="shared" si="164"/>
        <v>0</v>
      </c>
      <c r="J296" s="19">
        <f t="shared" si="165"/>
        <v>0</v>
      </c>
      <c r="K296" s="19">
        <f t="shared" si="166"/>
        <v>0</v>
      </c>
      <c r="L296" s="19">
        <f t="shared" si="167"/>
        <v>0</v>
      </c>
      <c r="M296" s="19">
        <f t="shared" si="168"/>
        <v>0</v>
      </c>
      <c r="N296" s="19">
        <f t="shared" si="169"/>
        <v>0</v>
      </c>
      <c r="O296" s="19">
        <f t="shared" si="170"/>
        <v>0</v>
      </c>
      <c r="P296" s="19">
        <f t="shared" si="171"/>
        <v>0</v>
      </c>
      <c r="Q296" s="19">
        <f t="shared" si="172"/>
        <v>0</v>
      </c>
      <c r="R296" s="19">
        <f t="shared" si="173"/>
        <v>0</v>
      </c>
      <c r="S296" s="19">
        <f t="shared" si="174"/>
        <v>0</v>
      </c>
      <c r="T296" s="19">
        <f t="shared" si="175"/>
        <v>0</v>
      </c>
      <c r="U296" s="19">
        <f t="shared" si="176"/>
        <v>0</v>
      </c>
      <c r="V296" s="19">
        <f t="shared" si="177"/>
        <v>0</v>
      </c>
      <c r="W296" s="19">
        <f t="shared" si="178"/>
        <v>0</v>
      </c>
      <c r="X296" s="19">
        <f t="shared" si="179"/>
        <v>0</v>
      </c>
      <c r="Y296" s="19">
        <f t="shared" si="180"/>
        <v>0</v>
      </c>
      <c r="Z296" s="19">
        <f t="shared" si="181"/>
        <v>0</v>
      </c>
      <c r="AA296" s="19">
        <f t="shared" si="182"/>
        <v>0</v>
      </c>
      <c r="AB296" s="19">
        <f t="shared" si="183"/>
        <v>0</v>
      </c>
      <c r="AC296" s="19">
        <f t="shared" si="184"/>
        <v>0</v>
      </c>
      <c r="AD296" s="19">
        <f t="shared" si="185"/>
        <v>0</v>
      </c>
      <c r="AE296" s="19">
        <f t="shared" si="186"/>
        <v>0</v>
      </c>
      <c r="AF296" s="19">
        <f t="shared" si="187"/>
        <v>0</v>
      </c>
      <c r="AG296" s="19">
        <f t="shared" si="188"/>
        <v>0</v>
      </c>
      <c r="AH296" s="19">
        <f t="shared" si="189"/>
        <v>0</v>
      </c>
      <c r="AI296" s="19">
        <f t="shared" si="190"/>
        <v>0</v>
      </c>
      <c r="AJ296" s="19">
        <f t="shared" si="191"/>
        <v>0</v>
      </c>
      <c r="AK296" s="19">
        <f t="shared" si="192"/>
        <v>0</v>
      </c>
      <c r="AL296" s="19">
        <f t="shared" si="193"/>
        <v>0</v>
      </c>
      <c r="AM296" s="19">
        <f t="shared" si="194"/>
        <v>0</v>
      </c>
      <c r="AN296" s="19">
        <f t="shared" si="195"/>
        <v>0</v>
      </c>
      <c r="AO296" s="19">
        <f t="shared" si="196"/>
        <v>0</v>
      </c>
      <c r="AP296" s="19">
        <f t="shared" si="197"/>
        <v>0</v>
      </c>
      <c r="AQ296" s="19">
        <f t="shared" si="198"/>
        <v>0</v>
      </c>
      <c r="AR296" s="15">
        <f t="shared" si="199"/>
        <v>0</v>
      </c>
      <c r="AS296" s="17">
        <f t="shared" si="200"/>
        <v>0</v>
      </c>
      <c r="AT296" s="10">
        <f t="shared" si="201"/>
        <v>0</v>
      </c>
      <c r="AU296" s="10">
        <f t="shared" si="202"/>
        <v>0</v>
      </c>
      <c r="AV296" s="10">
        <f t="shared" si="203"/>
        <v>0</v>
      </c>
      <c r="AW296" s="10">
        <f t="shared" si="204"/>
        <v>0</v>
      </c>
      <c r="AX296" s="10">
        <f t="shared" si="205"/>
        <v>0</v>
      </c>
      <c r="AY296" s="10">
        <f t="shared" si="206"/>
        <v>0</v>
      </c>
      <c r="AZ296" s="10">
        <f t="shared" si="207"/>
        <v>0</v>
      </c>
      <c r="BA296" s="10">
        <f t="shared" si="208"/>
        <v>0</v>
      </c>
      <c r="BB296" s="18">
        <f t="shared" si="209"/>
        <v>0</v>
      </c>
      <c r="BC296" s="18">
        <f t="shared" si="210"/>
        <v>0</v>
      </c>
      <c r="BD296" s="10">
        <f t="shared" si="211"/>
        <v>0</v>
      </c>
      <c r="BE296" s="10">
        <f t="shared" si="212"/>
        <v>0</v>
      </c>
      <c r="BF296" s="10">
        <f t="shared" si="213"/>
        <v>0</v>
      </c>
      <c r="BG296" s="10">
        <f t="shared" si="214"/>
        <v>0</v>
      </c>
      <c r="BH296" s="10">
        <f t="shared" si="215"/>
        <v>0</v>
      </c>
      <c r="BI296" s="10">
        <f t="shared" si="216"/>
        <v>0</v>
      </c>
      <c r="BJ296" s="10">
        <f t="shared" si="217"/>
        <v>0</v>
      </c>
      <c r="BK296" s="10">
        <f t="shared" si="218"/>
        <v>0</v>
      </c>
      <c r="BL296" s="10">
        <f t="shared" si="219"/>
        <v>0</v>
      </c>
      <c r="BM296" s="10">
        <f t="shared" si="220"/>
        <v>0</v>
      </c>
      <c r="BN296" s="10">
        <f t="shared" si="221"/>
        <v>0</v>
      </c>
      <c r="BO296" s="10">
        <f t="shared" si="226"/>
        <v>0</v>
      </c>
      <c r="BP296" s="10">
        <f t="shared" si="228"/>
        <v>0</v>
      </c>
      <c r="BQ296" s="10">
        <f t="shared" ref="BQ296:BQ304" si="230">BQ$227*$A230</f>
        <v>0</v>
      </c>
      <c r="BR296" s="10">
        <f>BR$227*$A229</f>
        <v>0</v>
      </c>
      <c r="BS296" s="10"/>
      <c r="CA296" s="10">
        <f t="shared" si="222"/>
        <v>0</v>
      </c>
    </row>
    <row r="297" spans="1:79">
      <c r="A297" s="81">
        <f t="shared" si="223"/>
        <v>0</v>
      </c>
      <c r="B297" s="10">
        <f t="shared" si="224"/>
        <v>69</v>
      </c>
      <c r="C297" s="77">
        <f t="shared" si="225"/>
        <v>0</v>
      </c>
      <c r="D297" s="15">
        <f t="shared" si="227"/>
        <v>0</v>
      </c>
      <c r="E297" s="19">
        <f t="shared" si="229"/>
        <v>0</v>
      </c>
      <c r="F297" s="19">
        <f t="shared" ref="F297:F304" si="231">F$227*$A294</f>
        <v>0</v>
      </c>
      <c r="G297" s="19">
        <f t="shared" si="162"/>
        <v>0</v>
      </c>
      <c r="H297" s="19">
        <f t="shared" si="163"/>
        <v>0</v>
      </c>
      <c r="I297" s="15">
        <f t="shared" si="164"/>
        <v>0</v>
      </c>
      <c r="J297" s="19">
        <f t="shared" si="165"/>
        <v>0</v>
      </c>
      <c r="K297" s="19">
        <f t="shared" si="166"/>
        <v>0</v>
      </c>
      <c r="L297" s="19">
        <f t="shared" si="167"/>
        <v>0</v>
      </c>
      <c r="M297" s="19">
        <f t="shared" si="168"/>
        <v>0</v>
      </c>
      <c r="N297" s="19">
        <f t="shared" si="169"/>
        <v>0</v>
      </c>
      <c r="O297" s="19">
        <f t="shared" si="170"/>
        <v>0</v>
      </c>
      <c r="P297" s="19">
        <f t="shared" si="171"/>
        <v>0</v>
      </c>
      <c r="Q297" s="19">
        <f t="shared" si="172"/>
        <v>0</v>
      </c>
      <c r="R297" s="19">
        <f t="shared" si="173"/>
        <v>0</v>
      </c>
      <c r="S297" s="19">
        <f t="shared" si="174"/>
        <v>0</v>
      </c>
      <c r="T297" s="19">
        <f t="shared" si="175"/>
        <v>0</v>
      </c>
      <c r="U297" s="19">
        <f t="shared" si="176"/>
        <v>0</v>
      </c>
      <c r="V297" s="19">
        <f t="shared" si="177"/>
        <v>0</v>
      </c>
      <c r="W297" s="19">
        <f t="shared" si="178"/>
        <v>0</v>
      </c>
      <c r="X297" s="19">
        <f t="shared" si="179"/>
        <v>0</v>
      </c>
      <c r="Y297" s="19">
        <f t="shared" si="180"/>
        <v>0</v>
      </c>
      <c r="Z297" s="19">
        <f t="shared" si="181"/>
        <v>0</v>
      </c>
      <c r="AA297" s="19">
        <f t="shared" si="182"/>
        <v>0</v>
      </c>
      <c r="AB297" s="19">
        <f t="shared" si="183"/>
        <v>0</v>
      </c>
      <c r="AC297" s="19">
        <f t="shared" si="184"/>
        <v>0</v>
      </c>
      <c r="AD297" s="19">
        <f t="shared" si="185"/>
        <v>0</v>
      </c>
      <c r="AE297" s="19">
        <f t="shared" si="186"/>
        <v>0</v>
      </c>
      <c r="AF297" s="19">
        <f t="shared" si="187"/>
        <v>0</v>
      </c>
      <c r="AG297" s="19">
        <f t="shared" si="188"/>
        <v>0</v>
      </c>
      <c r="AH297" s="19">
        <f t="shared" si="189"/>
        <v>0</v>
      </c>
      <c r="AI297" s="19">
        <f t="shared" si="190"/>
        <v>0</v>
      </c>
      <c r="AJ297" s="19">
        <f t="shared" si="191"/>
        <v>0</v>
      </c>
      <c r="AK297" s="19">
        <f t="shared" si="192"/>
        <v>0</v>
      </c>
      <c r="AL297" s="19">
        <f t="shared" si="193"/>
        <v>0</v>
      </c>
      <c r="AM297" s="19">
        <f t="shared" si="194"/>
        <v>0</v>
      </c>
      <c r="AN297" s="19">
        <f t="shared" si="195"/>
        <v>0</v>
      </c>
      <c r="AO297" s="19">
        <f t="shared" si="196"/>
        <v>0</v>
      </c>
      <c r="AP297" s="19">
        <f t="shared" si="197"/>
        <v>0</v>
      </c>
      <c r="AQ297" s="19">
        <f t="shared" si="198"/>
        <v>0</v>
      </c>
      <c r="AR297" s="15">
        <f t="shared" si="199"/>
        <v>0</v>
      </c>
      <c r="AS297" s="17">
        <f t="shared" si="200"/>
        <v>0</v>
      </c>
      <c r="AT297" s="10">
        <f t="shared" si="201"/>
        <v>0</v>
      </c>
      <c r="AU297" s="10">
        <f t="shared" si="202"/>
        <v>0</v>
      </c>
      <c r="AV297" s="10">
        <f t="shared" si="203"/>
        <v>0</v>
      </c>
      <c r="AW297" s="10">
        <f t="shared" si="204"/>
        <v>0</v>
      </c>
      <c r="AX297" s="10">
        <f t="shared" si="205"/>
        <v>0</v>
      </c>
      <c r="AY297" s="10">
        <f t="shared" si="206"/>
        <v>0</v>
      </c>
      <c r="AZ297" s="10">
        <f t="shared" si="207"/>
        <v>0</v>
      </c>
      <c r="BA297" s="10">
        <f t="shared" si="208"/>
        <v>0</v>
      </c>
      <c r="BB297" s="18">
        <f t="shared" si="209"/>
        <v>0</v>
      </c>
      <c r="BC297" s="18">
        <f t="shared" si="210"/>
        <v>0</v>
      </c>
      <c r="BD297" s="10">
        <f t="shared" si="211"/>
        <v>0</v>
      </c>
      <c r="BE297" s="10">
        <f t="shared" si="212"/>
        <v>0</v>
      </c>
      <c r="BF297" s="10">
        <f t="shared" si="213"/>
        <v>0</v>
      </c>
      <c r="BG297" s="10">
        <f t="shared" si="214"/>
        <v>0</v>
      </c>
      <c r="BH297" s="10">
        <f t="shared" si="215"/>
        <v>0</v>
      </c>
      <c r="BI297" s="10">
        <f t="shared" si="216"/>
        <v>0</v>
      </c>
      <c r="BJ297" s="10">
        <f t="shared" si="217"/>
        <v>0</v>
      </c>
      <c r="BK297" s="10">
        <f t="shared" si="218"/>
        <v>0</v>
      </c>
      <c r="BL297" s="10">
        <f t="shared" si="219"/>
        <v>0</v>
      </c>
      <c r="BM297" s="10">
        <f t="shared" si="220"/>
        <v>0</v>
      </c>
      <c r="BN297" s="10">
        <f t="shared" si="221"/>
        <v>0</v>
      </c>
      <c r="BO297" s="10">
        <f t="shared" si="226"/>
        <v>0</v>
      </c>
      <c r="BP297" s="10">
        <f t="shared" si="228"/>
        <v>0</v>
      </c>
      <c r="BQ297" s="10">
        <f t="shared" si="230"/>
        <v>0</v>
      </c>
      <c r="BR297" s="10">
        <f t="shared" ref="BR297:BR304" si="232">BR$227*$A230</f>
        <v>0</v>
      </c>
      <c r="BS297" s="10">
        <f>BS$227*$A229</f>
        <v>0</v>
      </c>
      <c r="CA297" s="10">
        <f t="shared" si="222"/>
        <v>0</v>
      </c>
    </row>
    <row r="298" spans="1:79">
      <c r="A298" s="81">
        <f t="shared" si="223"/>
        <v>0</v>
      </c>
      <c r="B298" s="10">
        <f t="shared" si="224"/>
        <v>70</v>
      </c>
      <c r="C298" s="77">
        <f t="shared" si="225"/>
        <v>0</v>
      </c>
      <c r="D298" s="15">
        <f t="shared" si="227"/>
        <v>0</v>
      </c>
      <c r="E298" s="19">
        <f t="shared" si="229"/>
        <v>0</v>
      </c>
      <c r="F298" s="19">
        <f t="shared" si="231"/>
        <v>0</v>
      </c>
      <c r="G298" s="19">
        <f t="shared" ref="G298:G304" si="233">G$227*$A294</f>
        <v>0</v>
      </c>
      <c r="H298" s="19">
        <f t="shared" si="163"/>
        <v>0</v>
      </c>
      <c r="I298" s="15">
        <f t="shared" si="164"/>
        <v>0</v>
      </c>
      <c r="J298" s="19">
        <f t="shared" si="165"/>
        <v>0</v>
      </c>
      <c r="K298" s="19">
        <f t="shared" si="166"/>
        <v>0</v>
      </c>
      <c r="L298" s="19">
        <f t="shared" si="167"/>
        <v>0</v>
      </c>
      <c r="M298" s="19">
        <f t="shared" si="168"/>
        <v>0</v>
      </c>
      <c r="N298" s="19">
        <f t="shared" si="169"/>
        <v>0</v>
      </c>
      <c r="O298" s="19">
        <f t="shared" si="170"/>
        <v>0</v>
      </c>
      <c r="P298" s="19">
        <f t="shared" si="171"/>
        <v>0</v>
      </c>
      <c r="Q298" s="19">
        <f t="shared" si="172"/>
        <v>0</v>
      </c>
      <c r="R298" s="19">
        <f t="shared" si="173"/>
        <v>0</v>
      </c>
      <c r="S298" s="19">
        <f t="shared" si="174"/>
        <v>0</v>
      </c>
      <c r="T298" s="19">
        <f t="shared" si="175"/>
        <v>0</v>
      </c>
      <c r="U298" s="19">
        <f t="shared" si="176"/>
        <v>0</v>
      </c>
      <c r="V298" s="19">
        <f t="shared" si="177"/>
        <v>0</v>
      </c>
      <c r="W298" s="19">
        <f t="shared" si="178"/>
        <v>0</v>
      </c>
      <c r="X298" s="19">
        <f t="shared" si="179"/>
        <v>0</v>
      </c>
      <c r="Y298" s="19">
        <f t="shared" si="180"/>
        <v>0</v>
      </c>
      <c r="Z298" s="19">
        <f t="shared" si="181"/>
        <v>0</v>
      </c>
      <c r="AA298" s="19">
        <f t="shared" si="182"/>
        <v>0</v>
      </c>
      <c r="AB298" s="19">
        <f t="shared" si="183"/>
        <v>0</v>
      </c>
      <c r="AC298" s="19">
        <f t="shared" si="184"/>
        <v>0</v>
      </c>
      <c r="AD298" s="19">
        <f t="shared" si="185"/>
        <v>0</v>
      </c>
      <c r="AE298" s="19">
        <f t="shared" si="186"/>
        <v>0</v>
      </c>
      <c r="AF298" s="19">
        <f t="shared" si="187"/>
        <v>0</v>
      </c>
      <c r="AG298" s="19">
        <f t="shared" si="188"/>
        <v>0</v>
      </c>
      <c r="AH298" s="19">
        <f t="shared" si="189"/>
        <v>0</v>
      </c>
      <c r="AI298" s="19">
        <f t="shared" si="190"/>
        <v>0</v>
      </c>
      <c r="AJ298" s="19">
        <f t="shared" si="191"/>
        <v>0</v>
      </c>
      <c r="AK298" s="19">
        <f t="shared" si="192"/>
        <v>0</v>
      </c>
      <c r="AL298" s="19">
        <f t="shared" si="193"/>
        <v>0</v>
      </c>
      <c r="AM298" s="19">
        <f t="shared" si="194"/>
        <v>0</v>
      </c>
      <c r="AN298" s="19">
        <f t="shared" si="195"/>
        <v>0</v>
      </c>
      <c r="AO298" s="19">
        <f t="shared" si="196"/>
        <v>0</v>
      </c>
      <c r="AP298" s="19">
        <f t="shared" si="197"/>
        <v>0</v>
      </c>
      <c r="AQ298" s="19">
        <f t="shared" si="198"/>
        <v>0</v>
      </c>
      <c r="AR298" s="15">
        <f t="shared" si="199"/>
        <v>0</v>
      </c>
      <c r="AS298" s="17">
        <f t="shared" si="200"/>
        <v>0</v>
      </c>
      <c r="AT298" s="10">
        <f t="shared" si="201"/>
        <v>0</v>
      </c>
      <c r="AU298" s="10">
        <f t="shared" si="202"/>
        <v>0</v>
      </c>
      <c r="AV298" s="10">
        <f t="shared" si="203"/>
        <v>0</v>
      </c>
      <c r="AW298" s="10">
        <f t="shared" si="204"/>
        <v>0</v>
      </c>
      <c r="AX298" s="10">
        <f t="shared" si="205"/>
        <v>0</v>
      </c>
      <c r="AY298" s="10">
        <f t="shared" si="206"/>
        <v>0</v>
      </c>
      <c r="AZ298" s="10">
        <f t="shared" si="207"/>
        <v>0</v>
      </c>
      <c r="BA298" s="10">
        <f t="shared" si="208"/>
        <v>0</v>
      </c>
      <c r="BB298" s="18">
        <f t="shared" si="209"/>
        <v>0</v>
      </c>
      <c r="BC298" s="18">
        <f t="shared" si="210"/>
        <v>0</v>
      </c>
      <c r="BD298" s="10">
        <f t="shared" si="211"/>
        <v>0</v>
      </c>
      <c r="BE298" s="10">
        <f t="shared" si="212"/>
        <v>0</v>
      </c>
      <c r="BF298" s="10">
        <f t="shared" si="213"/>
        <v>0</v>
      </c>
      <c r="BG298" s="10">
        <f t="shared" si="214"/>
        <v>0</v>
      </c>
      <c r="BH298" s="10">
        <f t="shared" si="215"/>
        <v>0</v>
      </c>
      <c r="BI298" s="10">
        <f t="shared" si="216"/>
        <v>0</v>
      </c>
      <c r="BJ298" s="10">
        <f t="shared" si="217"/>
        <v>0</v>
      </c>
      <c r="BK298" s="10">
        <f t="shared" si="218"/>
        <v>0</v>
      </c>
      <c r="BL298" s="10">
        <f t="shared" si="219"/>
        <v>0</v>
      </c>
      <c r="BM298" s="10">
        <f t="shared" si="220"/>
        <v>0</v>
      </c>
      <c r="BN298" s="10">
        <f t="shared" si="221"/>
        <v>0</v>
      </c>
      <c r="BO298" s="10">
        <f t="shared" si="226"/>
        <v>0</v>
      </c>
      <c r="BP298" s="10">
        <f t="shared" si="228"/>
        <v>0</v>
      </c>
      <c r="BQ298" s="10">
        <f t="shared" si="230"/>
        <v>0</v>
      </c>
      <c r="BR298" s="10">
        <f t="shared" si="232"/>
        <v>0</v>
      </c>
      <c r="BS298" s="10">
        <f t="shared" ref="BS298:BS304" si="234">BS$227*$A230</f>
        <v>0</v>
      </c>
      <c r="BT298" s="15">
        <f>BT$227*$A229</f>
        <v>0</v>
      </c>
      <c r="CA298" s="10">
        <f t="shared" si="222"/>
        <v>0</v>
      </c>
    </row>
    <row r="299" spans="1:79">
      <c r="A299" s="81">
        <f t="shared" si="223"/>
        <v>0</v>
      </c>
      <c r="B299" s="10">
        <f t="shared" si="224"/>
        <v>71</v>
      </c>
      <c r="C299" s="77">
        <f t="shared" si="225"/>
        <v>0</v>
      </c>
      <c r="D299" s="15">
        <f t="shared" si="227"/>
        <v>0</v>
      </c>
      <c r="E299" s="19">
        <f t="shared" si="229"/>
        <v>0</v>
      </c>
      <c r="F299" s="19">
        <f t="shared" si="231"/>
        <v>0</v>
      </c>
      <c r="G299" s="19">
        <f t="shared" si="233"/>
        <v>0</v>
      </c>
      <c r="H299" s="19">
        <f t="shared" ref="H299:H304" si="235">H$227*$A294</f>
        <v>0</v>
      </c>
      <c r="I299" s="15">
        <f t="shared" si="164"/>
        <v>0</v>
      </c>
      <c r="J299" s="19">
        <f t="shared" si="165"/>
        <v>0</v>
      </c>
      <c r="K299" s="19">
        <f t="shared" si="166"/>
        <v>0</v>
      </c>
      <c r="L299" s="19">
        <f t="shared" si="167"/>
        <v>0</v>
      </c>
      <c r="M299" s="19">
        <f t="shared" si="168"/>
        <v>0</v>
      </c>
      <c r="N299" s="19">
        <f t="shared" si="169"/>
        <v>0</v>
      </c>
      <c r="O299" s="19">
        <f t="shared" si="170"/>
        <v>0</v>
      </c>
      <c r="P299" s="19">
        <f t="shared" si="171"/>
        <v>0</v>
      </c>
      <c r="Q299" s="19">
        <f t="shared" si="172"/>
        <v>0</v>
      </c>
      <c r="R299" s="19">
        <f t="shared" si="173"/>
        <v>0</v>
      </c>
      <c r="S299" s="19">
        <f t="shared" si="174"/>
        <v>0</v>
      </c>
      <c r="T299" s="19">
        <f t="shared" si="175"/>
        <v>0</v>
      </c>
      <c r="U299" s="19">
        <f t="shared" si="176"/>
        <v>0</v>
      </c>
      <c r="V299" s="19">
        <f t="shared" si="177"/>
        <v>0</v>
      </c>
      <c r="W299" s="19">
        <f t="shared" si="178"/>
        <v>0</v>
      </c>
      <c r="X299" s="19">
        <f t="shared" si="179"/>
        <v>0</v>
      </c>
      <c r="Y299" s="19">
        <f t="shared" si="180"/>
        <v>0</v>
      </c>
      <c r="Z299" s="19">
        <f t="shared" si="181"/>
        <v>0</v>
      </c>
      <c r="AA299" s="19">
        <f t="shared" si="182"/>
        <v>0</v>
      </c>
      <c r="AB299" s="19">
        <f t="shared" si="183"/>
        <v>0</v>
      </c>
      <c r="AC299" s="19">
        <f t="shared" si="184"/>
        <v>0</v>
      </c>
      <c r="AD299" s="19">
        <f t="shared" si="185"/>
        <v>0</v>
      </c>
      <c r="AE299" s="19">
        <f t="shared" si="186"/>
        <v>0</v>
      </c>
      <c r="AF299" s="19">
        <f t="shared" si="187"/>
        <v>0</v>
      </c>
      <c r="AG299" s="19">
        <f t="shared" si="188"/>
        <v>0</v>
      </c>
      <c r="AH299" s="19">
        <f t="shared" si="189"/>
        <v>0</v>
      </c>
      <c r="AI299" s="19">
        <f t="shared" si="190"/>
        <v>0</v>
      </c>
      <c r="AJ299" s="19">
        <f t="shared" si="191"/>
        <v>0</v>
      </c>
      <c r="AK299" s="19">
        <f t="shared" si="192"/>
        <v>0</v>
      </c>
      <c r="AL299" s="19">
        <f t="shared" si="193"/>
        <v>0</v>
      </c>
      <c r="AM299" s="19">
        <f t="shared" si="194"/>
        <v>0</v>
      </c>
      <c r="AN299" s="19">
        <f t="shared" si="195"/>
        <v>0</v>
      </c>
      <c r="AO299" s="19">
        <f t="shared" si="196"/>
        <v>0</v>
      </c>
      <c r="AP299" s="19">
        <f t="shared" si="197"/>
        <v>0</v>
      </c>
      <c r="AQ299" s="19">
        <f t="shared" si="198"/>
        <v>0</v>
      </c>
      <c r="AR299" s="15">
        <f t="shared" si="199"/>
        <v>0</v>
      </c>
      <c r="AS299" s="17">
        <f t="shared" si="200"/>
        <v>0</v>
      </c>
      <c r="AT299" s="10">
        <f t="shared" si="201"/>
        <v>0</v>
      </c>
      <c r="AU299" s="10">
        <f t="shared" si="202"/>
        <v>0</v>
      </c>
      <c r="AV299" s="10">
        <f t="shared" si="203"/>
        <v>0</v>
      </c>
      <c r="AW299" s="10">
        <f t="shared" si="204"/>
        <v>0</v>
      </c>
      <c r="AX299" s="10">
        <f t="shared" si="205"/>
        <v>0</v>
      </c>
      <c r="AY299" s="10">
        <f t="shared" si="206"/>
        <v>0</v>
      </c>
      <c r="AZ299" s="10">
        <f t="shared" si="207"/>
        <v>0</v>
      </c>
      <c r="BA299" s="10">
        <f t="shared" si="208"/>
        <v>0</v>
      </c>
      <c r="BB299" s="18">
        <f t="shared" si="209"/>
        <v>0</v>
      </c>
      <c r="BC299" s="18">
        <f t="shared" si="210"/>
        <v>0</v>
      </c>
      <c r="BD299" s="10">
        <f t="shared" si="211"/>
        <v>0</v>
      </c>
      <c r="BE299" s="10">
        <f t="shared" si="212"/>
        <v>0</v>
      </c>
      <c r="BF299" s="10">
        <f t="shared" si="213"/>
        <v>0</v>
      </c>
      <c r="BG299" s="10">
        <f t="shared" si="214"/>
        <v>0</v>
      </c>
      <c r="BH299" s="10">
        <f t="shared" si="215"/>
        <v>0</v>
      </c>
      <c r="BI299" s="10">
        <f t="shared" si="216"/>
        <v>0</v>
      </c>
      <c r="BJ299" s="10">
        <f t="shared" si="217"/>
        <v>0</v>
      </c>
      <c r="BK299" s="10">
        <f t="shared" si="218"/>
        <v>0</v>
      </c>
      <c r="BL299" s="10">
        <f t="shared" si="219"/>
        <v>0</v>
      </c>
      <c r="BM299" s="10">
        <f t="shared" si="220"/>
        <v>0</v>
      </c>
      <c r="BN299" s="10">
        <f t="shared" si="221"/>
        <v>0</v>
      </c>
      <c r="BO299" s="10">
        <f t="shared" si="226"/>
        <v>0</v>
      </c>
      <c r="BP299" s="10">
        <f t="shared" si="228"/>
        <v>0</v>
      </c>
      <c r="BQ299" s="10">
        <f t="shared" si="230"/>
        <v>0</v>
      </c>
      <c r="BR299" s="10">
        <f t="shared" si="232"/>
        <v>0</v>
      </c>
      <c r="BS299" s="10">
        <f t="shared" si="234"/>
        <v>0</v>
      </c>
      <c r="BT299" s="15">
        <f t="shared" ref="BT299:BT304" si="236">BT$227*$A230</f>
        <v>0</v>
      </c>
      <c r="BU299" s="15">
        <f>BU$227*$A229</f>
        <v>0</v>
      </c>
      <c r="CA299" s="10">
        <f t="shared" si="222"/>
        <v>0</v>
      </c>
    </row>
    <row r="300" spans="1:79">
      <c r="A300" s="81">
        <f t="shared" si="223"/>
        <v>0</v>
      </c>
      <c r="B300" s="10">
        <f t="shared" si="224"/>
        <v>72</v>
      </c>
      <c r="C300" s="77">
        <f t="shared" si="225"/>
        <v>0</v>
      </c>
      <c r="D300" s="15">
        <f t="shared" si="227"/>
        <v>0</v>
      </c>
      <c r="E300" s="19">
        <f t="shared" si="229"/>
        <v>0</v>
      </c>
      <c r="F300" s="19">
        <f t="shared" si="231"/>
        <v>0</v>
      </c>
      <c r="G300" s="19">
        <f t="shared" si="233"/>
        <v>0</v>
      </c>
      <c r="H300" s="19">
        <f t="shared" si="235"/>
        <v>0</v>
      </c>
      <c r="I300" s="15">
        <f t="shared" ref="I300:I304" si="237">I$227*$A294</f>
        <v>0</v>
      </c>
      <c r="J300" s="19">
        <f t="shared" si="165"/>
        <v>0</v>
      </c>
      <c r="K300" s="19">
        <f t="shared" si="166"/>
        <v>0</v>
      </c>
      <c r="L300" s="19">
        <f t="shared" si="167"/>
        <v>0</v>
      </c>
      <c r="M300" s="19">
        <f t="shared" si="168"/>
        <v>0</v>
      </c>
      <c r="N300" s="19">
        <f t="shared" si="169"/>
        <v>0</v>
      </c>
      <c r="O300" s="19">
        <f t="shared" si="170"/>
        <v>0</v>
      </c>
      <c r="P300" s="19">
        <f t="shared" si="171"/>
        <v>0</v>
      </c>
      <c r="Q300" s="19">
        <f t="shared" si="172"/>
        <v>0</v>
      </c>
      <c r="R300" s="19">
        <f t="shared" si="173"/>
        <v>0</v>
      </c>
      <c r="S300" s="19">
        <f t="shared" si="174"/>
        <v>0</v>
      </c>
      <c r="T300" s="19">
        <f t="shared" si="175"/>
        <v>0</v>
      </c>
      <c r="U300" s="19">
        <f t="shared" si="176"/>
        <v>0</v>
      </c>
      <c r="V300" s="19">
        <f t="shared" si="177"/>
        <v>0</v>
      </c>
      <c r="W300" s="19">
        <f t="shared" si="178"/>
        <v>0</v>
      </c>
      <c r="X300" s="19">
        <f t="shared" si="179"/>
        <v>0</v>
      </c>
      <c r="Y300" s="19">
        <f t="shared" si="180"/>
        <v>0</v>
      </c>
      <c r="Z300" s="19">
        <f t="shared" si="181"/>
        <v>0</v>
      </c>
      <c r="AA300" s="19">
        <f t="shared" si="182"/>
        <v>0</v>
      </c>
      <c r="AB300" s="19">
        <f t="shared" si="183"/>
        <v>0</v>
      </c>
      <c r="AC300" s="19">
        <f t="shared" si="184"/>
        <v>0</v>
      </c>
      <c r="AD300" s="19">
        <f t="shared" si="185"/>
        <v>0</v>
      </c>
      <c r="AE300" s="19">
        <f t="shared" si="186"/>
        <v>0</v>
      </c>
      <c r="AF300" s="19">
        <f t="shared" si="187"/>
        <v>0</v>
      </c>
      <c r="AG300" s="19">
        <f t="shared" si="188"/>
        <v>0</v>
      </c>
      <c r="AH300" s="19">
        <f t="shared" si="189"/>
        <v>0</v>
      </c>
      <c r="AI300" s="19">
        <f t="shared" si="190"/>
        <v>0</v>
      </c>
      <c r="AJ300" s="19">
        <f t="shared" si="191"/>
        <v>0</v>
      </c>
      <c r="AK300" s="19">
        <f t="shared" si="192"/>
        <v>0</v>
      </c>
      <c r="AL300" s="19">
        <f t="shared" si="193"/>
        <v>0</v>
      </c>
      <c r="AM300" s="19">
        <f t="shared" si="194"/>
        <v>0</v>
      </c>
      <c r="AN300" s="19">
        <f t="shared" si="195"/>
        <v>0</v>
      </c>
      <c r="AO300" s="19">
        <f t="shared" si="196"/>
        <v>0</v>
      </c>
      <c r="AP300" s="19">
        <f t="shared" si="197"/>
        <v>0</v>
      </c>
      <c r="AQ300" s="19">
        <f t="shared" si="198"/>
        <v>0</v>
      </c>
      <c r="AR300" s="15">
        <f t="shared" si="199"/>
        <v>0</v>
      </c>
      <c r="AS300" s="17">
        <f t="shared" si="200"/>
        <v>0</v>
      </c>
      <c r="AT300" s="10">
        <f t="shared" si="201"/>
        <v>0</v>
      </c>
      <c r="AU300" s="10">
        <f t="shared" si="202"/>
        <v>0</v>
      </c>
      <c r="AV300" s="10">
        <f t="shared" si="203"/>
        <v>0</v>
      </c>
      <c r="AW300" s="10">
        <f t="shared" si="204"/>
        <v>0</v>
      </c>
      <c r="AX300" s="10">
        <f t="shared" si="205"/>
        <v>0</v>
      </c>
      <c r="AY300" s="10">
        <f t="shared" si="206"/>
        <v>0</v>
      </c>
      <c r="AZ300" s="10">
        <f t="shared" si="207"/>
        <v>0</v>
      </c>
      <c r="BA300" s="10">
        <f t="shared" si="208"/>
        <v>0</v>
      </c>
      <c r="BB300" s="18">
        <f t="shared" si="209"/>
        <v>0</v>
      </c>
      <c r="BC300" s="18">
        <f t="shared" si="210"/>
        <v>0</v>
      </c>
      <c r="BD300" s="10">
        <f t="shared" si="211"/>
        <v>0</v>
      </c>
      <c r="BE300" s="10">
        <f t="shared" si="212"/>
        <v>0</v>
      </c>
      <c r="BF300" s="10">
        <f t="shared" si="213"/>
        <v>0</v>
      </c>
      <c r="BG300" s="10">
        <f t="shared" si="214"/>
        <v>0</v>
      </c>
      <c r="BH300" s="10">
        <f t="shared" si="215"/>
        <v>0</v>
      </c>
      <c r="BI300" s="10">
        <f t="shared" si="216"/>
        <v>0</v>
      </c>
      <c r="BJ300" s="10">
        <f t="shared" si="217"/>
        <v>0</v>
      </c>
      <c r="BK300" s="10">
        <f t="shared" si="218"/>
        <v>0</v>
      </c>
      <c r="BL300" s="10">
        <f t="shared" si="219"/>
        <v>0</v>
      </c>
      <c r="BM300" s="10">
        <f t="shared" si="220"/>
        <v>0</v>
      </c>
      <c r="BN300" s="10">
        <f t="shared" si="221"/>
        <v>0</v>
      </c>
      <c r="BO300" s="10">
        <f t="shared" si="226"/>
        <v>0</v>
      </c>
      <c r="BP300" s="10">
        <f t="shared" si="228"/>
        <v>0</v>
      </c>
      <c r="BQ300" s="10">
        <f t="shared" si="230"/>
        <v>0</v>
      </c>
      <c r="BR300" s="10">
        <f t="shared" si="232"/>
        <v>0</v>
      </c>
      <c r="BS300" s="10">
        <f t="shared" si="234"/>
        <v>0</v>
      </c>
      <c r="BT300" s="15">
        <f t="shared" si="236"/>
        <v>0</v>
      </c>
      <c r="BU300" s="15">
        <f t="shared" ref="BU300:BU304" si="238">BU$227*$A230</f>
        <v>0</v>
      </c>
      <c r="BV300" s="15">
        <f>BV$227*$A229</f>
        <v>0</v>
      </c>
      <c r="CA300" s="10">
        <f t="shared" si="222"/>
        <v>0</v>
      </c>
    </row>
    <row r="301" spans="1:79">
      <c r="A301" s="81">
        <f t="shared" si="223"/>
        <v>0</v>
      </c>
      <c r="B301" s="10">
        <f t="shared" si="224"/>
        <v>73</v>
      </c>
      <c r="C301" s="77">
        <f t="shared" si="225"/>
        <v>0</v>
      </c>
      <c r="D301" s="15">
        <f t="shared" si="227"/>
        <v>0</v>
      </c>
      <c r="E301" s="19">
        <f t="shared" si="229"/>
        <v>0</v>
      </c>
      <c r="F301" s="19">
        <f t="shared" si="231"/>
        <v>0</v>
      </c>
      <c r="G301" s="19">
        <f t="shared" si="233"/>
        <v>0</v>
      </c>
      <c r="H301" s="19">
        <f t="shared" si="235"/>
        <v>0</v>
      </c>
      <c r="I301" s="15">
        <f t="shared" si="237"/>
        <v>0</v>
      </c>
      <c r="J301" s="19">
        <f t="shared" ref="J301:J304" si="239">J$227*$A294</f>
        <v>0</v>
      </c>
      <c r="K301" s="19">
        <f t="shared" si="166"/>
        <v>0</v>
      </c>
      <c r="L301" s="19">
        <f t="shared" si="167"/>
        <v>0</v>
      </c>
      <c r="M301" s="19">
        <f t="shared" si="168"/>
        <v>0</v>
      </c>
      <c r="N301" s="19">
        <f t="shared" si="169"/>
        <v>0</v>
      </c>
      <c r="O301" s="19">
        <f t="shared" si="170"/>
        <v>0</v>
      </c>
      <c r="P301" s="19">
        <f t="shared" si="171"/>
        <v>0</v>
      </c>
      <c r="Q301" s="19">
        <f t="shared" si="172"/>
        <v>0</v>
      </c>
      <c r="R301" s="19">
        <f t="shared" si="173"/>
        <v>0</v>
      </c>
      <c r="S301" s="19">
        <f t="shared" si="174"/>
        <v>0</v>
      </c>
      <c r="T301" s="19">
        <f t="shared" si="175"/>
        <v>0</v>
      </c>
      <c r="U301" s="19">
        <f t="shared" si="176"/>
        <v>0</v>
      </c>
      <c r="V301" s="19">
        <f t="shared" si="177"/>
        <v>0</v>
      </c>
      <c r="W301" s="19">
        <f t="shared" si="178"/>
        <v>0</v>
      </c>
      <c r="X301" s="19">
        <f t="shared" si="179"/>
        <v>0</v>
      </c>
      <c r="Y301" s="19">
        <f t="shared" si="180"/>
        <v>0</v>
      </c>
      <c r="Z301" s="19">
        <f t="shared" si="181"/>
        <v>0</v>
      </c>
      <c r="AA301" s="19">
        <f t="shared" si="182"/>
        <v>0</v>
      </c>
      <c r="AB301" s="19">
        <f t="shared" si="183"/>
        <v>0</v>
      </c>
      <c r="AC301" s="19">
        <f t="shared" si="184"/>
        <v>0</v>
      </c>
      <c r="AD301" s="19">
        <f t="shared" si="185"/>
        <v>0</v>
      </c>
      <c r="AE301" s="19">
        <f t="shared" si="186"/>
        <v>0</v>
      </c>
      <c r="AF301" s="19">
        <f t="shared" si="187"/>
        <v>0</v>
      </c>
      <c r="AG301" s="19">
        <f t="shared" si="188"/>
        <v>0</v>
      </c>
      <c r="AH301" s="19">
        <f t="shared" si="189"/>
        <v>0</v>
      </c>
      <c r="AI301" s="19">
        <f t="shared" si="190"/>
        <v>0</v>
      </c>
      <c r="AJ301" s="19">
        <f t="shared" si="191"/>
        <v>0</v>
      </c>
      <c r="AK301" s="19">
        <f t="shared" si="192"/>
        <v>0</v>
      </c>
      <c r="AL301" s="19">
        <f t="shared" si="193"/>
        <v>0</v>
      </c>
      <c r="AM301" s="19">
        <f t="shared" si="194"/>
        <v>0</v>
      </c>
      <c r="AN301" s="19">
        <f t="shared" si="195"/>
        <v>0</v>
      </c>
      <c r="AO301" s="19">
        <f t="shared" si="196"/>
        <v>0</v>
      </c>
      <c r="AP301" s="19">
        <f t="shared" si="197"/>
        <v>0</v>
      </c>
      <c r="AQ301" s="19">
        <f t="shared" si="198"/>
        <v>0</v>
      </c>
      <c r="AR301" s="15">
        <f t="shared" si="199"/>
        <v>0</v>
      </c>
      <c r="AS301" s="17">
        <f t="shared" si="200"/>
        <v>0</v>
      </c>
      <c r="AT301" s="10">
        <f t="shared" si="201"/>
        <v>0</v>
      </c>
      <c r="AU301" s="10">
        <f t="shared" si="202"/>
        <v>0</v>
      </c>
      <c r="AV301" s="10">
        <f t="shared" si="203"/>
        <v>0</v>
      </c>
      <c r="AW301" s="10">
        <f t="shared" si="204"/>
        <v>0</v>
      </c>
      <c r="AX301" s="10">
        <f t="shared" si="205"/>
        <v>0</v>
      </c>
      <c r="AY301" s="10">
        <f t="shared" si="206"/>
        <v>0</v>
      </c>
      <c r="AZ301" s="10">
        <f t="shared" si="207"/>
        <v>0</v>
      </c>
      <c r="BA301" s="10">
        <f t="shared" si="208"/>
        <v>0</v>
      </c>
      <c r="BB301" s="18">
        <f t="shared" si="209"/>
        <v>0</v>
      </c>
      <c r="BC301" s="18">
        <f t="shared" si="210"/>
        <v>0</v>
      </c>
      <c r="BD301" s="10">
        <f t="shared" si="211"/>
        <v>0</v>
      </c>
      <c r="BE301" s="10">
        <f t="shared" si="212"/>
        <v>0</v>
      </c>
      <c r="BF301" s="10">
        <f t="shared" si="213"/>
        <v>0</v>
      </c>
      <c r="BG301" s="10">
        <f t="shared" si="214"/>
        <v>0</v>
      </c>
      <c r="BH301" s="10">
        <f t="shared" si="215"/>
        <v>0</v>
      </c>
      <c r="BI301" s="10">
        <f t="shared" si="216"/>
        <v>0</v>
      </c>
      <c r="BJ301" s="10">
        <f t="shared" si="217"/>
        <v>0</v>
      </c>
      <c r="BK301" s="10">
        <f t="shared" si="218"/>
        <v>0</v>
      </c>
      <c r="BL301" s="10">
        <f t="shared" si="219"/>
        <v>0</v>
      </c>
      <c r="BM301" s="10">
        <f t="shared" si="220"/>
        <v>0</v>
      </c>
      <c r="BN301" s="10">
        <f t="shared" si="221"/>
        <v>0</v>
      </c>
      <c r="BO301" s="10">
        <f t="shared" si="226"/>
        <v>0</v>
      </c>
      <c r="BP301" s="10">
        <f t="shared" si="228"/>
        <v>0</v>
      </c>
      <c r="BQ301" s="10">
        <f t="shared" si="230"/>
        <v>0</v>
      </c>
      <c r="BR301" s="10">
        <f t="shared" si="232"/>
        <v>0</v>
      </c>
      <c r="BS301" s="10">
        <f t="shared" si="234"/>
        <v>0</v>
      </c>
      <c r="BT301" s="15">
        <f t="shared" si="236"/>
        <v>0</v>
      </c>
      <c r="BU301" s="15">
        <f t="shared" si="238"/>
        <v>0</v>
      </c>
      <c r="BV301" s="15">
        <f t="shared" ref="BV301:BV304" si="240">BV$227*$A230</f>
        <v>0</v>
      </c>
      <c r="BW301" s="15">
        <f>BW$227*$A229</f>
        <v>0</v>
      </c>
      <c r="CA301" s="10">
        <f t="shared" si="222"/>
        <v>0</v>
      </c>
    </row>
    <row r="302" spans="1:79">
      <c r="A302" s="81">
        <f t="shared" si="223"/>
        <v>0</v>
      </c>
      <c r="B302" s="10">
        <f t="shared" si="224"/>
        <v>74</v>
      </c>
      <c r="C302" s="77">
        <f t="shared" si="225"/>
        <v>0</v>
      </c>
      <c r="D302" s="15">
        <f t="shared" si="227"/>
        <v>0</v>
      </c>
      <c r="E302" s="19">
        <f t="shared" si="229"/>
        <v>0</v>
      </c>
      <c r="F302" s="19">
        <f t="shared" si="231"/>
        <v>0</v>
      </c>
      <c r="G302" s="19">
        <f t="shared" si="233"/>
        <v>0</v>
      </c>
      <c r="H302" s="19">
        <f t="shared" si="235"/>
        <v>0</v>
      </c>
      <c r="I302" s="15">
        <f t="shared" si="237"/>
        <v>0</v>
      </c>
      <c r="J302" s="19">
        <f t="shared" si="239"/>
        <v>0</v>
      </c>
      <c r="K302" s="19">
        <f t="shared" ref="K302:K304" si="241">K$227*$A294</f>
        <v>0</v>
      </c>
      <c r="L302" s="19">
        <f t="shared" si="167"/>
        <v>0</v>
      </c>
      <c r="M302" s="19">
        <f t="shared" si="168"/>
        <v>0</v>
      </c>
      <c r="N302" s="19">
        <f t="shared" si="169"/>
        <v>0</v>
      </c>
      <c r="O302" s="19">
        <f t="shared" si="170"/>
        <v>0</v>
      </c>
      <c r="P302" s="19">
        <f t="shared" si="171"/>
        <v>0</v>
      </c>
      <c r="Q302" s="19">
        <f t="shared" si="172"/>
        <v>0</v>
      </c>
      <c r="R302" s="19">
        <f t="shared" si="173"/>
        <v>0</v>
      </c>
      <c r="S302" s="19">
        <f t="shared" si="174"/>
        <v>0</v>
      </c>
      <c r="T302" s="19">
        <f t="shared" si="175"/>
        <v>0</v>
      </c>
      <c r="U302" s="19">
        <f t="shared" si="176"/>
        <v>0</v>
      </c>
      <c r="V302" s="19">
        <f t="shared" si="177"/>
        <v>0</v>
      </c>
      <c r="W302" s="19">
        <f t="shared" si="178"/>
        <v>0</v>
      </c>
      <c r="X302" s="19">
        <f t="shared" si="179"/>
        <v>0</v>
      </c>
      <c r="Y302" s="19">
        <f t="shared" si="180"/>
        <v>0</v>
      </c>
      <c r="Z302" s="19">
        <f t="shared" si="181"/>
        <v>0</v>
      </c>
      <c r="AA302" s="19">
        <f t="shared" si="182"/>
        <v>0</v>
      </c>
      <c r="AB302" s="19">
        <f t="shared" si="183"/>
        <v>0</v>
      </c>
      <c r="AC302" s="19">
        <f t="shared" si="184"/>
        <v>0</v>
      </c>
      <c r="AD302" s="19">
        <f t="shared" si="185"/>
        <v>0</v>
      </c>
      <c r="AE302" s="19">
        <f t="shared" si="186"/>
        <v>0</v>
      </c>
      <c r="AF302" s="19">
        <f t="shared" si="187"/>
        <v>0</v>
      </c>
      <c r="AG302" s="19">
        <f t="shared" si="188"/>
        <v>0</v>
      </c>
      <c r="AH302" s="19">
        <f t="shared" si="189"/>
        <v>0</v>
      </c>
      <c r="AI302" s="19">
        <f t="shared" si="190"/>
        <v>0</v>
      </c>
      <c r="AJ302" s="19">
        <f t="shared" si="191"/>
        <v>0</v>
      </c>
      <c r="AK302" s="19">
        <f t="shared" si="192"/>
        <v>0</v>
      </c>
      <c r="AL302" s="19">
        <f t="shared" si="193"/>
        <v>0</v>
      </c>
      <c r="AM302" s="19">
        <f t="shared" si="194"/>
        <v>0</v>
      </c>
      <c r="AN302" s="19">
        <f t="shared" si="195"/>
        <v>0</v>
      </c>
      <c r="AO302" s="19">
        <f t="shared" si="196"/>
        <v>0</v>
      </c>
      <c r="AP302" s="19">
        <f t="shared" si="197"/>
        <v>0</v>
      </c>
      <c r="AQ302" s="19">
        <f t="shared" si="198"/>
        <v>0</v>
      </c>
      <c r="AR302" s="15">
        <f t="shared" si="199"/>
        <v>0</v>
      </c>
      <c r="AS302" s="17">
        <f t="shared" si="200"/>
        <v>0</v>
      </c>
      <c r="AT302" s="10">
        <f t="shared" si="201"/>
        <v>0</v>
      </c>
      <c r="AU302" s="10">
        <f t="shared" si="202"/>
        <v>0</v>
      </c>
      <c r="AV302" s="10">
        <f t="shared" si="203"/>
        <v>0</v>
      </c>
      <c r="AW302" s="10">
        <f t="shared" si="204"/>
        <v>0</v>
      </c>
      <c r="AX302" s="10">
        <f t="shared" si="205"/>
        <v>0</v>
      </c>
      <c r="AY302" s="10">
        <f t="shared" si="206"/>
        <v>0</v>
      </c>
      <c r="AZ302" s="10">
        <f t="shared" si="207"/>
        <v>0</v>
      </c>
      <c r="BA302" s="10">
        <f t="shared" si="208"/>
        <v>0</v>
      </c>
      <c r="BB302" s="18">
        <f t="shared" si="209"/>
        <v>0</v>
      </c>
      <c r="BC302" s="18">
        <f t="shared" si="210"/>
        <v>0</v>
      </c>
      <c r="BD302" s="10">
        <f t="shared" si="211"/>
        <v>0</v>
      </c>
      <c r="BE302" s="10">
        <f t="shared" si="212"/>
        <v>0</v>
      </c>
      <c r="BF302" s="10">
        <f t="shared" si="213"/>
        <v>0</v>
      </c>
      <c r="BG302" s="10">
        <f t="shared" si="214"/>
        <v>0</v>
      </c>
      <c r="BH302" s="10">
        <f t="shared" si="215"/>
        <v>0</v>
      </c>
      <c r="BI302" s="10">
        <f t="shared" si="216"/>
        <v>0</v>
      </c>
      <c r="BJ302" s="10">
        <f t="shared" si="217"/>
        <v>0</v>
      </c>
      <c r="BK302" s="10">
        <f t="shared" si="218"/>
        <v>0</v>
      </c>
      <c r="BL302" s="10">
        <f t="shared" si="219"/>
        <v>0</v>
      </c>
      <c r="BM302" s="10">
        <f t="shared" si="220"/>
        <v>0</v>
      </c>
      <c r="BN302" s="10">
        <f t="shared" si="221"/>
        <v>0</v>
      </c>
      <c r="BO302" s="10">
        <f t="shared" si="226"/>
        <v>0</v>
      </c>
      <c r="BP302" s="10">
        <f t="shared" si="228"/>
        <v>0</v>
      </c>
      <c r="BQ302" s="10">
        <f t="shared" si="230"/>
        <v>0</v>
      </c>
      <c r="BR302" s="10">
        <f t="shared" si="232"/>
        <v>0</v>
      </c>
      <c r="BS302" s="10">
        <f t="shared" si="234"/>
        <v>0</v>
      </c>
      <c r="BT302" s="15">
        <f t="shared" si="236"/>
        <v>0</v>
      </c>
      <c r="BU302" s="15">
        <f t="shared" si="238"/>
        <v>0</v>
      </c>
      <c r="BV302" s="15">
        <f t="shared" si="240"/>
        <v>0</v>
      </c>
      <c r="BW302" s="15">
        <f t="shared" ref="BW302:BW304" si="242">BW$227*$A230</f>
        <v>0</v>
      </c>
      <c r="BX302" s="15">
        <f>BX$227*$A229</f>
        <v>0</v>
      </c>
      <c r="CA302" s="10">
        <f t="shared" si="222"/>
        <v>0</v>
      </c>
    </row>
    <row r="303" spans="1:79">
      <c r="A303" s="81">
        <f t="shared" si="223"/>
        <v>0</v>
      </c>
      <c r="B303" s="10">
        <f t="shared" si="224"/>
        <v>75</v>
      </c>
      <c r="C303" s="77">
        <f t="shared" si="225"/>
        <v>0</v>
      </c>
      <c r="D303" s="15">
        <f t="shared" si="227"/>
        <v>0</v>
      </c>
      <c r="E303" s="19">
        <f t="shared" si="229"/>
        <v>0</v>
      </c>
      <c r="F303" s="19">
        <f t="shared" si="231"/>
        <v>0</v>
      </c>
      <c r="G303" s="19">
        <f t="shared" si="233"/>
        <v>0</v>
      </c>
      <c r="H303" s="19">
        <f t="shared" si="235"/>
        <v>0</v>
      </c>
      <c r="I303" s="15">
        <f t="shared" si="237"/>
        <v>0</v>
      </c>
      <c r="J303" s="19">
        <f t="shared" si="239"/>
        <v>0</v>
      </c>
      <c r="K303" s="19">
        <f t="shared" si="241"/>
        <v>0</v>
      </c>
      <c r="L303" s="19">
        <f t="shared" ref="L303:L304" si="243">L$227*$A294</f>
        <v>0</v>
      </c>
      <c r="M303" s="19">
        <f t="shared" si="168"/>
        <v>0</v>
      </c>
      <c r="N303" s="19">
        <f t="shared" si="169"/>
        <v>0</v>
      </c>
      <c r="O303" s="19">
        <f t="shared" si="170"/>
        <v>0</v>
      </c>
      <c r="P303" s="19">
        <f t="shared" si="171"/>
        <v>0</v>
      </c>
      <c r="Q303" s="19">
        <f t="shared" si="172"/>
        <v>0</v>
      </c>
      <c r="R303" s="19">
        <f t="shared" si="173"/>
        <v>0</v>
      </c>
      <c r="S303" s="19">
        <f t="shared" si="174"/>
        <v>0</v>
      </c>
      <c r="T303" s="19">
        <f t="shared" si="175"/>
        <v>0</v>
      </c>
      <c r="U303" s="19">
        <f t="shared" si="176"/>
        <v>0</v>
      </c>
      <c r="V303" s="19">
        <f t="shared" si="177"/>
        <v>0</v>
      </c>
      <c r="W303" s="19">
        <f t="shared" si="178"/>
        <v>0</v>
      </c>
      <c r="X303" s="19">
        <f t="shared" si="179"/>
        <v>0</v>
      </c>
      <c r="Y303" s="19">
        <f t="shared" si="180"/>
        <v>0</v>
      </c>
      <c r="Z303" s="19">
        <f t="shared" si="181"/>
        <v>0</v>
      </c>
      <c r="AA303" s="19">
        <f t="shared" si="182"/>
        <v>0</v>
      </c>
      <c r="AB303" s="19">
        <f t="shared" si="183"/>
        <v>0</v>
      </c>
      <c r="AC303" s="19">
        <f t="shared" si="184"/>
        <v>0</v>
      </c>
      <c r="AD303" s="19">
        <f t="shared" si="185"/>
        <v>0</v>
      </c>
      <c r="AE303" s="19">
        <f t="shared" si="186"/>
        <v>0</v>
      </c>
      <c r="AF303" s="19">
        <f t="shared" si="187"/>
        <v>0</v>
      </c>
      <c r="AG303" s="19">
        <f t="shared" si="188"/>
        <v>0</v>
      </c>
      <c r="AH303" s="19">
        <f t="shared" si="189"/>
        <v>0</v>
      </c>
      <c r="AI303" s="19">
        <f t="shared" si="190"/>
        <v>0</v>
      </c>
      <c r="AJ303" s="19">
        <f t="shared" si="191"/>
        <v>0</v>
      </c>
      <c r="AK303" s="19">
        <f t="shared" si="192"/>
        <v>0</v>
      </c>
      <c r="AL303" s="19">
        <f t="shared" si="193"/>
        <v>0</v>
      </c>
      <c r="AM303" s="19">
        <f t="shared" si="194"/>
        <v>0</v>
      </c>
      <c r="AN303" s="19">
        <f t="shared" si="195"/>
        <v>0</v>
      </c>
      <c r="AO303" s="19">
        <f t="shared" si="196"/>
        <v>0</v>
      </c>
      <c r="AP303" s="19">
        <f t="shared" si="197"/>
        <v>0</v>
      </c>
      <c r="AQ303" s="19">
        <f t="shared" si="198"/>
        <v>0</v>
      </c>
      <c r="AR303" s="15">
        <f t="shared" si="199"/>
        <v>0</v>
      </c>
      <c r="AS303" s="17">
        <f t="shared" si="200"/>
        <v>0</v>
      </c>
      <c r="AT303" s="10">
        <f t="shared" si="201"/>
        <v>0</v>
      </c>
      <c r="AU303" s="10">
        <f t="shared" si="202"/>
        <v>0</v>
      </c>
      <c r="AV303" s="10">
        <f t="shared" si="203"/>
        <v>0</v>
      </c>
      <c r="AW303" s="10">
        <f t="shared" si="204"/>
        <v>0</v>
      </c>
      <c r="AX303" s="10">
        <f t="shared" si="205"/>
        <v>0</v>
      </c>
      <c r="AY303" s="10">
        <f t="shared" si="206"/>
        <v>0</v>
      </c>
      <c r="AZ303" s="10">
        <f t="shared" si="207"/>
        <v>0</v>
      </c>
      <c r="BA303" s="10">
        <f t="shared" si="208"/>
        <v>0</v>
      </c>
      <c r="BB303" s="18">
        <f t="shared" si="209"/>
        <v>0</v>
      </c>
      <c r="BC303" s="18">
        <f t="shared" si="210"/>
        <v>0</v>
      </c>
      <c r="BD303" s="10">
        <f t="shared" si="211"/>
        <v>0</v>
      </c>
      <c r="BE303" s="10">
        <f t="shared" si="212"/>
        <v>0</v>
      </c>
      <c r="BF303" s="10">
        <f t="shared" si="213"/>
        <v>0</v>
      </c>
      <c r="BG303" s="10">
        <f t="shared" si="214"/>
        <v>0</v>
      </c>
      <c r="BH303" s="10">
        <f t="shared" si="215"/>
        <v>0</v>
      </c>
      <c r="BI303" s="10">
        <f t="shared" si="216"/>
        <v>0</v>
      </c>
      <c r="BJ303" s="10">
        <f t="shared" si="217"/>
        <v>0</v>
      </c>
      <c r="BK303" s="10">
        <f t="shared" si="218"/>
        <v>0</v>
      </c>
      <c r="BL303" s="10">
        <f t="shared" si="219"/>
        <v>0</v>
      </c>
      <c r="BM303" s="10">
        <f t="shared" si="220"/>
        <v>0</v>
      </c>
      <c r="BN303" s="10">
        <f t="shared" si="221"/>
        <v>0</v>
      </c>
      <c r="BO303" s="10">
        <f t="shared" si="226"/>
        <v>0</v>
      </c>
      <c r="BP303" s="10">
        <f t="shared" si="228"/>
        <v>0</v>
      </c>
      <c r="BQ303" s="10">
        <f t="shared" si="230"/>
        <v>0</v>
      </c>
      <c r="BR303" s="10">
        <f t="shared" si="232"/>
        <v>0</v>
      </c>
      <c r="BS303" s="10">
        <f t="shared" si="234"/>
        <v>0</v>
      </c>
      <c r="BT303" s="15">
        <f t="shared" si="236"/>
        <v>0</v>
      </c>
      <c r="BU303" s="15">
        <f t="shared" si="238"/>
        <v>0</v>
      </c>
      <c r="BV303" s="15">
        <f t="shared" si="240"/>
        <v>0</v>
      </c>
      <c r="BW303" s="15">
        <f t="shared" si="242"/>
        <v>0</v>
      </c>
      <c r="BX303" s="15">
        <f t="shared" ref="BX303:BX304" si="244">BX$227*$A230</f>
        <v>0</v>
      </c>
      <c r="BY303" s="15">
        <f>BY$227*$A229</f>
        <v>0</v>
      </c>
      <c r="CA303" s="10">
        <f t="shared" si="222"/>
        <v>0</v>
      </c>
    </row>
    <row r="304" spans="1:79">
      <c r="A304" s="81">
        <f t="shared" si="223"/>
        <v>0</v>
      </c>
      <c r="B304" s="10">
        <f t="shared" si="224"/>
        <v>76</v>
      </c>
      <c r="C304" s="77">
        <f t="shared" si="225"/>
        <v>0</v>
      </c>
      <c r="D304" s="15">
        <f t="shared" si="227"/>
        <v>0</v>
      </c>
      <c r="E304" s="19">
        <f t="shared" si="229"/>
        <v>0</v>
      </c>
      <c r="F304" s="19">
        <f t="shared" si="231"/>
        <v>0</v>
      </c>
      <c r="G304" s="19">
        <f t="shared" si="233"/>
        <v>0</v>
      </c>
      <c r="H304" s="19">
        <f t="shared" si="235"/>
        <v>0</v>
      </c>
      <c r="I304" s="15">
        <f t="shared" si="237"/>
        <v>0</v>
      </c>
      <c r="J304" s="19">
        <f t="shared" si="239"/>
        <v>0</v>
      </c>
      <c r="K304" s="19">
        <f t="shared" si="241"/>
        <v>0</v>
      </c>
      <c r="L304" s="19">
        <f t="shared" si="243"/>
        <v>0</v>
      </c>
      <c r="M304" s="19">
        <f t="shared" ref="M304" si="245">M$227*$A294</f>
        <v>0</v>
      </c>
      <c r="N304" s="19">
        <f t="shared" si="169"/>
        <v>0</v>
      </c>
      <c r="O304" s="19">
        <f t="shared" si="170"/>
        <v>0</v>
      </c>
      <c r="P304" s="19">
        <f t="shared" si="171"/>
        <v>0</v>
      </c>
      <c r="Q304" s="19">
        <f t="shared" si="172"/>
        <v>0</v>
      </c>
      <c r="R304" s="19">
        <f t="shared" si="173"/>
        <v>0</v>
      </c>
      <c r="S304" s="19">
        <f t="shared" si="174"/>
        <v>0</v>
      </c>
      <c r="T304" s="19">
        <f t="shared" si="175"/>
        <v>0</v>
      </c>
      <c r="U304" s="19">
        <f t="shared" si="176"/>
        <v>0</v>
      </c>
      <c r="V304" s="19">
        <f t="shared" si="177"/>
        <v>0</v>
      </c>
      <c r="W304" s="19">
        <f t="shared" si="178"/>
        <v>0</v>
      </c>
      <c r="X304" s="19">
        <f t="shared" si="179"/>
        <v>0</v>
      </c>
      <c r="Y304" s="19">
        <f t="shared" si="180"/>
        <v>0</v>
      </c>
      <c r="Z304" s="19">
        <f t="shared" si="181"/>
        <v>0</v>
      </c>
      <c r="AA304" s="19">
        <f t="shared" si="182"/>
        <v>0</v>
      </c>
      <c r="AB304" s="19">
        <f t="shared" si="183"/>
        <v>0</v>
      </c>
      <c r="AC304" s="19">
        <f t="shared" si="184"/>
        <v>0</v>
      </c>
      <c r="AD304" s="19">
        <f t="shared" si="185"/>
        <v>0</v>
      </c>
      <c r="AE304" s="19">
        <f t="shared" si="186"/>
        <v>0</v>
      </c>
      <c r="AF304" s="19">
        <f t="shared" si="187"/>
        <v>0</v>
      </c>
      <c r="AG304" s="19">
        <f t="shared" si="188"/>
        <v>0</v>
      </c>
      <c r="AH304" s="19">
        <f t="shared" si="189"/>
        <v>0</v>
      </c>
      <c r="AI304" s="19">
        <f t="shared" si="190"/>
        <v>0</v>
      </c>
      <c r="AJ304" s="19">
        <f t="shared" si="191"/>
        <v>0</v>
      </c>
      <c r="AK304" s="19">
        <f t="shared" si="192"/>
        <v>0</v>
      </c>
      <c r="AL304" s="19">
        <f t="shared" si="193"/>
        <v>0</v>
      </c>
      <c r="AM304" s="19">
        <f t="shared" si="194"/>
        <v>0</v>
      </c>
      <c r="AN304" s="19">
        <f t="shared" si="195"/>
        <v>0</v>
      </c>
      <c r="AO304" s="19">
        <f t="shared" si="196"/>
        <v>0</v>
      </c>
      <c r="AP304" s="19">
        <f t="shared" si="197"/>
        <v>0</v>
      </c>
      <c r="AQ304" s="19">
        <f t="shared" si="198"/>
        <v>0</v>
      </c>
      <c r="AR304" s="15">
        <f t="shared" si="199"/>
        <v>0</v>
      </c>
      <c r="AS304" s="17">
        <f t="shared" si="200"/>
        <v>0</v>
      </c>
      <c r="AT304" s="10">
        <f t="shared" si="201"/>
        <v>0</v>
      </c>
      <c r="AU304" s="10">
        <f t="shared" si="202"/>
        <v>0</v>
      </c>
      <c r="AV304" s="10">
        <f t="shared" si="203"/>
        <v>0</v>
      </c>
      <c r="AW304" s="10">
        <f t="shared" si="204"/>
        <v>0</v>
      </c>
      <c r="AX304" s="10">
        <f t="shared" si="205"/>
        <v>0</v>
      </c>
      <c r="AY304" s="10">
        <f t="shared" si="206"/>
        <v>0</v>
      </c>
      <c r="AZ304" s="10">
        <f t="shared" si="207"/>
        <v>0</v>
      </c>
      <c r="BA304" s="10">
        <f t="shared" si="208"/>
        <v>0</v>
      </c>
      <c r="BB304" s="18">
        <f t="shared" si="209"/>
        <v>0</v>
      </c>
      <c r="BC304" s="18">
        <f t="shared" si="210"/>
        <v>0</v>
      </c>
      <c r="BD304" s="10">
        <f t="shared" si="211"/>
        <v>0</v>
      </c>
      <c r="BE304" s="10">
        <f t="shared" si="212"/>
        <v>0</v>
      </c>
      <c r="BF304" s="10">
        <f t="shared" si="213"/>
        <v>0</v>
      </c>
      <c r="BG304" s="10">
        <f t="shared" si="214"/>
        <v>0</v>
      </c>
      <c r="BH304" s="10">
        <f t="shared" si="215"/>
        <v>0</v>
      </c>
      <c r="BI304" s="10">
        <f t="shared" si="216"/>
        <v>0</v>
      </c>
      <c r="BJ304" s="10">
        <f t="shared" si="217"/>
        <v>0</v>
      </c>
      <c r="BK304" s="10">
        <f t="shared" si="218"/>
        <v>0</v>
      </c>
      <c r="BL304" s="10">
        <f t="shared" si="219"/>
        <v>0</v>
      </c>
      <c r="BM304" s="10">
        <f t="shared" si="220"/>
        <v>0</v>
      </c>
      <c r="BN304" s="10">
        <f t="shared" si="221"/>
        <v>0</v>
      </c>
      <c r="BO304" s="10">
        <f t="shared" si="226"/>
        <v>0</v>
      </c>
      <c r="BP304" s="10">
        <f t="shared" si="228"/>
        <v>0</v>
      </c>
      <c r="BQ304" s="10">
        <f t="shared" si="230"/>
        <v>0</v>
      </c>
      <c r="BR304" s="10">
        <f t="shared" si="232"/>
        <v>0</v>
      </c>
      <c r="BS304" s="10">
        <f t="shared" si="234"/>
        <v>0</v>
      </c>
      <c r="BT304" s="15">
        <f t="shared" si="236"/>
        <v>0</v>
      </c>
      <c r="BU304" s="15">
        <f t="shared" si="238"/>
        <v>0</v>
      </c>
      <c r="BV304" s="15">
        <f t="shared" si="240"/>
        <v>0</v>
      </c>
      <c r="BW304" s="15">
        <f t="shared" si="242"/>
        <v>0</v>
      </c>
      <c r="BX304" s="15">
        <f t="shared" si="244"/>
        <v>0</v>
      </c>
      <c r="BY304" s="15">
        <f>BY$227*$A230</f>
        <v>0</v>
      </c>
      <c r="BZ304" s="15">
        <f>BZ$227*$A229</f>
        <v>0</v>
      </c>
      <c r="CA304" s="10">
        <f t="shared" si="222"/>
        <v>0</v>
      </c>
    </row>
    <row r="305" spans="1:79">
      <c r="A305" s="10"/>
      <c r="B305" s="10"/>
      <c r="C305" s="71" t="s">
        <v>148</v>
      </c>
      <c r="D305" s="71" t="s">
        <v>148</v>
      </c>
      <c r="E305" s="71" t="s">
        <v>148</v>
      </c>
      <c r="F305" s="71" t="s">
        <v>148</v>
      </c>
      <c r="G305" s="71" t="s">
        <v>148</v>
      </c>
      <c r="H305" s="71" t="s">
        <v>148</v>
      </c>
      <c r="I305" s="71" t="s">
        <v>148</v>
      </c>
      <c r="J305" s="71" t="s">
        <v>148</v>
      </c>
      <c r="K305" s="71" t="s">
        <v>148</v>
      </c>
      <c r="L305" s="71" t="s">
        <v>148</v>
      </c>
      <c r="M305" s="71" t="s">
        <v>148</v>
      </c>
      <c r="N305" s="71" t="s">
        <v>148</v>
      </c>
      <c r="O305" s="71" t="s">
        <v>148</v>
      </c>
      <c r="P305" s="71" t="s">
        <v>148</v>
      </c>
      <c r="Q305" s="71" t="s">
        <v>148</v>
      </c>
      <c r="R305" s="71" t="s">
        <v>148</v>
      </c>
      <c r="S305" s="71" t="s">
        <v>148</v>
      </c>
      <c r="T305" s="71" t="s">
        <v>148</v>
      </c>
      <c r="U305" s="71" t="s">
        <v>148</v>
      </c>
      <c r="V305" s="71" t="s">
        <v>148</v>
      </c>
      <c r="W305" s="71" t="s">
        <v>148</v>
      </c>
      <c r="X305" s="71" t="s">
        <v>148</v>
      </c>
      <c r="Y305" s="71" t="s">
        <v>148</v>
      </c>
      <c r="Z305" s="71" t="s">
        <v>148</v>
      </c>
      <c r="AA305" s="71" t="s">
        <v>148</v>
      </c>
      <c r="AB305" s="71" t="s">
        <v>148</v>
      </c>
      <c r="AC305" s="71" t="s">
        <v>148</v>
      </c>
      <c r="AD305" s="71" t="s">
        <v>148</v>
      </c>
      <c r="AE305" s="71" t="s">
        <v>148</v>
      </c>
      <c r="AF305" s="71" t="s">
        <v>148</v>
      </c>
      <c r="AG305" s="71" t="s">
        <v>148</v>
      </c>
      <c r="AH305" s="71" t="s">
        <v>148</v>
      </c>
      <c r="AI305" s="71" t="s">
        <v>148</v>
      </c>
      <c r="AJ305" s="71" t="s">
        <v>148</v>
      </c>
      <c r="AK305" s="71" t="s">
        <v>148</v>
      </c>
      <c r="AL305" s="71" t="s">
        <v>148</v>
      </c>
      <c r="AM305" s="71" t="s">
        <v>148</v>
      </c>
      <c r="AN305" s="71" t="s">
        <v>148</v>
      </c>
      <c r="AO305" s="71" t="s">
        <v>148</v>
      </c>
      <c r="AP305" s="71" t="s">
        <v>148</v>
      </c>
      <c r="AQ305" s="71" t="s">
        <v>148</v>
      </c>
      <c r="AR305" s="71" t="s">
        <v>148</v>
      </c>
      <c r="AS305" s="71" t="s">
        <v>148</v>
      </c>
      <c r="AT305" s="71" t="s">
        <v>148</v>
      </c>
      <c r="AU305" s="71" t="s">
        <v>148</v>
      </c>
      <c r="AV305" s="71" t="s">
        <v>148</v>
      </c>
      <c r="AW305" s="71" t="s">
        <v>148</v>
      </c>
      <c r="AX305" s="71" t="s">
        <v>148</v>
      </c>
      <c r="AY305" s="71" t="s">
        <v>148</v>
      </c>
      <c r="AZ305" s="71" t="s">
        <v>148</v>
      </c>
      <c r="BA305" s="71" t="s">
        <v>148</v>
      </c>
      <c r="BB305" s="71" t="s">
        <v>148</v>
      </c>
      <c r="BC305" s="71" t="s">
        <v>148</v>
      </c>
      <c r="BD305" s="71" t="s">
        <v>148</v>
      </c>
      <c r="BE305" s="71" t="s">
        <v>148</v>
      </c>
      <c r="BF305" s="71" t="s">
        <v>148</v>
      </c>
      <c r="BG305" s="71" t="s">
        <v>148</v>
      </c>
      <c r="BH305" s="71" t="s">
        <v>148</v>
      </c>
      <c r="BI305" s="71" t="s">
        <v>148</v>
      </c>
      <c r="BJ305" s="71" t="s">
        <v>148</v>
      </c>
      <c r="BK305" s="71" t="s">
        <v>148</v>
      </c>
      <c r="BL305" s="71" t="s">
        <v>148</v>
      </c>
      <c r="BM305" s="71" t="s">
        <v>148</v>
      </c>
      <c r="BN305" s="71" t="s">
        <v>148</v>
      </c>
      <c r="BO305" s="71" t="s">
        <v>148</v>
      </c>
      <c r="BP305" s="71" t="s">
        <v>148</v>
      </c>
      <c r="BQ305" s="71" t="s">
        <v>148</v>
      </c>
      <c r="BR305" s="71" t="s">
        <v>148</v>
      </c>
      <c r="BS305" s="71" t="s">
        <v>148</v>
      </c>
      <c r="BT305" s="71" t="s">
        <v>148</v>
      </c>
      <c r="BU305" s="71" t="s">
        <v>148</v>
      </c>
      <c r="BV305" s="71" t="s">
        <v>148</v>
      </c>
      <c r="BW305" s="71" t="s">
        <v>148</v>
      </c>
      <c r="BX305" s="71" t="s">
        <v>148</v>
      </c>
      <c r="BY305" s="71" t="s">
        <v>148</v>
      </c>
      <c r="BZ305" s="71" t="s">
        <v>148</v>
      </c>
      <c r="CA305" s="71" t="s">
        <v>148</v>
      </c>
    </row>
    <row r="306" spans="1:79">
      <c r="A306" s="79">
        <f>SUM(A229:A304)</f>
        <v>0.99999999999999989</v>
      </c>
      <c r="B306" s="10"/>
      <c r="C306" s="10">
        <f>SUM(C$229:C$304)</f>
        <v>0</v>
      </c>
      <c r="D306" s="10">
        <f t="shared" ref="D306:BO306" si="246">SUM(D$229:D$304)</f>
        <v>40530.309234972381</v>
      </c>
      <c r="E306" s="10">
        <f t="shared" si="246"/>
        <v>82062.11448139917</v>
      </c>
      <c r="F306" s="10">
        <f t="shared" si="246"/>
        <v>167570.36392906742</v>
      </c>
      <c r="G306" s="10">
        <f t="shared" si="246"/>
        <v>91641.623573830439</v>
      </c>
      <c r="H306" s="10">
        <f t="shared" si="246"/>
        <v>52249.414009728782</v>
      </c>
      <c r="I306" s="10">
        <f t="shared" si="246"/>
        <v>9515.3984909956362</v>
      </c>
      <c r="J306" s="10">
        <f t="shared" si="246"/>
        <v>9805.3780513661313</v>
      </c>
      <c r="K306" s="10">
        <f t="shared" si="246"/>
        <v>8889.3525359408504</v>
      </c>
      <c r="L306" s="10">
        <f t="shared" si="246"/>
        <v>9150.3746882384603</v>
      </c>
      <c r="M306" s="10">
        <f t="shared" si="246"/>
        <v>9419.402984984752</v>
      </c>
      <c r="N306" s="10">
        <f t="shared" si="246"/>
        <v>9696.6942151858821</v>
      </c>
      <c r="O306" s="10">
        <f t="shared" si="246"/>
        <v>9982.5131721887265</v>
      </c>
      <c r="P306" s="10">
        <f t="shared" si="246"/>
        <v>10277.124831109866</v>
      </c>
      <c r="Q306" s="10">
        <f t="shared" si="246"/>
        <v>10580.807515415561</v>
      </c>
      <c r="R306" s="10">
        <f t="shared" si="246"/>
        <v>10893.859185874195</v>
      </c>
      <c r="S306" s="10">
        <f t="shared" si="246"/>
        <v>11216.559007836324</v>
      </c>
      <c r="T306" s="10">
        <f t="shared" si="246"/>
        <v>11549.23144466528</v>
      </c>
      <c r="U306" s="10">
        <f t="shared" si="246"/>
        <v>11892.191089947426</v>
      </c>
      <c r="V306" s="10">
        <f t="shared" si="246"/>
        <v>12245.756077635544</v>
      </c>
      <c r="W306" s="10">
        <f t="shared" si="246"/>
        <v>12610.269145928614</v>
      </c>
      <c r="X306" s="10">
        <f t="shared" si="246"/>
        <v>12986.086867350698</v>
      </c>
      <c r="Y306" s="10">
        <f t="shared" si="246"/>
        <v>13373.551785926094</v>
      </c>
      <c r="Z306" s="10">
        <f t="shared" si="246"/>
        <v>0</v>
      </c>
      <c r="AA306" s="10">
        <f t="shared" si="246"/>
        <v>0</v>
      </c>
      <c r="AB306" s="10">
        <f t="shared" si="246"/>
        <v>0</v>
      </c>
      <c r="AC306" s="10">
        <f t="shared" si="246"/>
        <v>0</v>
      </c>
      <c r="AD306" s="10">
        <f t="shared" si="246"/>
        <v>0</v>
      </c>
      <c r="AE306" s="10">
        <f t="shared" si="246"/>
        <v>0</v>
      </c>
      <c r="AF306" s="10">
        <f t="shared" si="246"/>
        <v>0</v>
      </c>
      <c r="AG306" s="10">
        <f t="shared" si="246"/>
        <v>0</v>
      </c>
      <c r="AH306" s="10">
        <f t="shared" si="246"/>
        <v>0</v>
      </c>
      <c r="AI306" s="10">
        <f t="shared" si="246"/>
        <v>0</v>
      </c>
      <c r="AJ306" s="10">
        <f t="shared" si="246"/>
        <v>0</v>
      </c>
      <c r="AK306" s="10">
        <f t="shared" si="246"/>
        <v>0</v>
      </c>
      <c r="AL306" s="10">
        <f t="shared" si="246"/>
        <v>0</v>
      </c>
      <c r="AM306" s="10">
        <f t="shared" si="246"/>
        <v>0</v>
      </c>
      <c r="AN306" s="10">
        <f t="shared" si="246"/>
        <v>0</v>
      </c>
      <c r="AO306" s="10">
        <f t="shared" si="246"/>
        <v>0</v>
      </c>
      <c r="AP306" s="10">
        <f t="shared" si="246"/>
        <v>0</v>
      </c>
      <c r="AQ306" s="10">
        <f t="shared" si="246"/>
        <v>0</v>
      </c>
      <c r="AR306" s="10">
        <f t="shared" si="246"/>
        <v>0</v>
      </c>
      <c r="AS306" s="10">
        <f t="shared" si="246"/>
        <v>0</v>
      </c>
      <c r="AT306" s="10">
        <f t="shared" si="246"/>
        <v>0</v>
      </c>
      <c r="AU306" s="10">
        <f t="shared" si="246"/>
        <v>0</v>
      </c>
      <c r="AV306" s="10">
        <f t="shared" si="246"/>
        <v>0</v>
      </c>
      <c r="AW306" s="10">
        <f t="shared" si="246"/>
        <v>0</v>
      </c>
      <c r="AX306" s="10">
        <f t="shared" si="246"/>
        <v>0</v>
      </c>
      <c r="AY306" s="10">
        <f t="shared" si="246"/>
        <v>0</v>
      </c>
      <c r="AZ306" s="10">
        <f t="shared" si="246"/>
        <v>0</v>
      </c>
      <c r="BA306" s="10">
        <f t="shared" si="246"/>
        <v>0</v>
      </c>
      <c r="BB306" s="10">
        <f t="shared" si="246"/>
        <v>0</v>
      </c>
      <c r="BC306" s="10">
        <f t="shared" si="246"/>
        <v>0</v>
      </c>
      <c r="BD306" s="10">
        <f t="shared" si="246"/>
        <v>0</v>
      </c>
      <c r="BE306" s="10">
        <f t="shared" si="246"/>
        <v>0</v>
      </c>
      <c r="BF306" s="10">
        <f t="shared" si="246"/>
        <v>0</v>
      </c>
      <c r="BG306" s="10">
        <f t="shared" si="246"/>
        <v>0</v>
      </c>
      <c r="BH306" s="10">
        <f t="shared" si="246"/>
        <v>0</v>
      </c>
      <c r="BI306" s="10">
        <f t="shared" si="246"/>
        <v>0</v>
      </c>
      <c r="BJ306" s="10">
        <f t="shared" si="246"/>
        <v>0</v>
      </c>
      <c r="BK306" s="10">
        <f t="shared" si="246"/>
        <v>0</v>
      </c>
      <c r="BL306" s="10">
        <f t="shared" si="246"/>
        <v>0</v>
      </c>
      <c r="BM306" s="10">
        <f t="shared" si="246"/>
        <v>0</v>
      </c>
      <c r="BN306" s="10">
        <f t="shared" si="246"/>
        <v>0</v>
      </c>
      <c r="BO306" s="10">
        <f t="shared" si="246"/>
        <v>0</v>
      </c>
      <c r="BP306" s="10">
        <f t="shared" ref="BP306:CA306" si="247">SUM(BP$229:BP$304)</f>
        <v>0</v>
      </c>
      <c r="BQ306" s="10">
        <f t="shared" si="247"/>
        <v>0</v>
      </c>
      <c r="BR306" s="10">
        <f t="shared" si="247"/>
        <v>0</v>
      </c>
      <c r="BS306" s="10">
        <f t="shared" si="247"/>
        <v>0</v>
      </c>
      <c r="BT306" s="10">
        <f t="shared" si="247"/>
        <v>0</v>
      </c>
      <c r="BU306" s="10">
        <f t="shared" si="247"/>
        <v>0</v>
      </c>
      <c r="BV306" s="10">
        <f t="shared" si="247"/>
        <v>0</v>
      </c>
      <c r="BW306" s="10">
        <f t="shared" si="247"/>
        <v>0</v>
      </c>
      <c r="BX306" s="10">
        <f t="shared" si="247"/>
        <v>0</v>
      </c>
      <c r="BY306" s="10">
        <f t="shared" si="247"/>
        <v>0</v>
      </c>
      <c r="BZ306" s="10">
        <f t="shared" si="247"/>
        <v>0</v>
      </c>
      <c r="CA306" s="10">
        <f t="shared" si="247"/>
        <v>618138.37631958816</v>
      </c>
    </row>
    <row r="307" spans="1:79">
      <c r="A307" s="10"/>
      <c r="B307" s="10"/>
      <c r="C307" s="10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</row>
    <row r="308" spans="1:79">
      <c r="A308" s="10"/>
      <c r="B308" s="10"/>
      <c r="C308" s="10"/>
      <c r="D308" s="10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</row>
    <row r="309" spans="1:79">
      <c r="A309" s="10"/>
      <c r="B309" s="10"/>
      <c r="C309" s="10"/>
      <c r="D309" s="10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</row>
    <row r="310" spans="1:79">
      <c r="A310" s="10"/>
      <c r="B310" s="10"/>
      <c r="C310" s="10"/>
      <c r="D310" s="10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</row>
    <row r="311" spans="1:79">
      <c r="A311" s="10"/>
      <c r="B311" s="10"/>
      <c r="C311" s="10"/>
      <c r="D311" s="10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76"/>
      <c r="BE311" s="76"/>
      <c r="BF311" s="76"/>
      <c r="BG311" s="76"/>
    </row>
    <row r="312" spans="1:79">
      <c r="A312" s="10"/>
      <c r="B312" s="10"/>
      <c r="C312" s="10"/>
      <c r="D312" s="10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76"/>
      <c r="BE312" s="76"/>
      <c r="BF312" s="76"/>
      <c r="BG312" s="76"/>
    </row>
    <row r="313" spans="1:79">
      <c r="A313" s="10"/>
      <c r="B313" s="10"/>
      <c r="C313" s="10"/>
      <c r="D313" s="10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76"/>
      <c r="BE313" s="76"/>
      <c r="BF313" s="76"/>
      <c r="BG313" s="76"/>
    </row>
    <row r="314" spans="1:79">
      <c r="A314" s="10"/>
      <c r="B314" s="10"/>
      <c r="C314" s="10"/>
      <c r="D314" s="10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76"/>
      <c r="BE314" s="76"/>
      <c r="BF314" s="76"/>
      <c r="BG314" s="76"/>
    </row>
    <row r="315" spans="1:79">
      <c r="A315" s="9" t="s">
        <v>178</v>
      </c>
      <c r="B315" s="10"/>
      <c r="C315" s="10"/>
      <c r="D315" s="10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76"/>
      <c r="BE315" s="76"/>
      <c r="BF315" s="76"/>
      <c r="BG315" s="76"/>
    </row>
    <row r="316" spans="1:79">
      <c r="A316" s="10"/>
      <c r="B316" s="10"/>
      <c r="C316" s="10"/>
      <c r="D316" s="10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S316" s="10"/>
      <c r="AT316" s="17"/>
      <c r="AU316" s="10"/>
      <c r="AV316" s="10"/>
      <c r="AW316" s="10"/>
      <c r="AX316" s="10"/>
      <c r="AY316" s="10"/>
      <c r="AZ316" s="10"/>
      <c r="BA316" s="10"/>
      <c r="BB316" s="10"/>
      <c r="BC316" s="18"/>
      <c r="BD316" s="18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76"/>
      <c r="BR316" s="76"/>
      <c r="BS316" s="76"/>
      <c r="BT316" s="76"/>
    </row>
    <row r="317" spans="1:79">
      <c r="A317" s="9" t="s">
        <v>171</v>
      </c>
      <c r="B317" s="10">
        <f>$D$4</f>
        <v>4</v>
      </c>
      <c r="C317" s="10"/>
      <c r="D317" s="10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S317" s="10"/>
      <c r="AT317" s="17"/>
      <c r="AU317" s="10"/>
      <c r="AV317" s="10"/>
      <c r="AW317" s="10"/>
      <c r="AX317" s="10"/>
      <c r="AY317" s="10"/>
      <c r="AZ317" s="10"/>
      <c r="BA317" s="10"/>
      <c r="BB317" s="10"/>
      <c r="BC317" s="18"/>
      <c r="BD317" s="18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76"/>
      <c r="BR317" s="76"/>
      <c r="BS317" s="76"/>
      <c r="BT317" s="76"/>
    </row>
    <row r="318" spans="1:79">
      <c r="A318" s="9"/>
      <c r="B318" s="10"/>
      <c r="C318" s="10"/>
      <c r="D318" s="10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S318" s="10"/>
      <c r="AT318" s="17"/>
      <c r="AU318" s="10"/>
      <c r="AV318" s="10"/>
      <c r="AW318" s="10"/>
      <c r="AX318" s="10"/>
      <c r="AY318" s="10"/>
      <c r="AZ318" s="10"/>
      <c r="BA318" s="10"/>
      <c r="BB318" s="10"/>
      <c r="BC318" s="18"/>
      <c r="BD318" s="18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76"/>
      <c r="BR318" s="76"/>
      <c r="BS318" s="76"/>
      <c r="BT318" s="76"/>
    </row>
    <row r="319" spans="1:79">
      <c r="A319" s="10"/>
      <c r="B319" s="10"/>
      <c r="C319" s="10">
        <f>+B319+1</f>
        <v>1</v>
      </c>
      <c r="D319" s="10">
        <f t="shared" ref="D319:BO319" si="248">+C319+1</f>
        <v>2</v>
      </c>
      <c r="E319" s="10">
        <f t="shared" si="248"/>
        <v>3</v>
      </c>
      <c r="F319" s="10">
        <f t="shared" si="248"/>
        <v>4</v>
      </c>
      <c r="G319" s="10">
        <f t="shared" si="248"/>
        <v>5</v>
      </c>
      <c r="H319" s="10">
        <f t="shared" si="248"/>
        <v>6</v>
      </c>
      <c r="I319" s="10">
        <f t="shared" si="248"/>
        <v>7</v>
      </c>
      <c r="J319" s="10">
        <f t="shared" si="248"/>
        <v>8</v>
      </c>
      <c r="K319" s="10">
        <f t="shared" si="248"/>
        <v>9</v>
      </c>
      <c r="L319" s="10">
        <f t="shared" si="248"/>
        <v>10</v>
      </c>
      <c r="M319" s="10">
        <f t="shared" si="248"/>
        <v>11</v>
      </c>
      <c r="N319" s="10">
        <f t="shared" si="248"/>
        <v>12</v>
      </c>
      <c r="O319" s="10">
        <f t="shared" si="248"/>
        <v>13</v>
      </c>
      <c r="P319" s="10">
        <f t="shared" si="248"/>
        <v>14</v>
      </c>
      <c r="Q319" s="10">
        <f t="shared" si="248"/>
        <v>15</v>
      </c>
      <c r="R319" s="10">
        <f t="shared" si="248"/>
        <v>16</v>
      </c>
      <c r="S319" s="10">
        <f t="shared" si="248"/>
        <v>17</v>
      </c>
      <c r="T319" s="10">
        <f t="shared" si="248"/>
        <v>18</v>
      </c>
      <c r="U319" s="10">
        <f t="shared" si="248"/>
        <v>19</v>
      </c>
      <c r="V319" s="10">
        <f t="shared" si="248"/>
        <v>20</v>
      </c>
      <c r="W319" s="10">
        <f t="shared" si="248"/>
        <v>21</v>
      </c>
      <c r="X319" s="10">
        <f t="shared" si="248"/>
        <v>22</v>
      </c>
      <c r="Y319" s="10">
        <f t="shared" si="248"/>
        <v>23</v>
      </c>
      <c r="Z319" s="10">
        <f t="shared" si="248"/>
        <v>24</v>
      </c>
      <c r="AA319" s="10">
        <f t="shared" si="248"/>
        <v>25</v>
      </c>
      <c r="AB319" s="10">
        <f t="shared" si="248"/>
        <v>26</v>
      </c>
      <c r="AC319" s="10">
        <f t="shared" si="248"/>
        <v>27</v>
      </c>
      <c r="AD319" s="10">
        <f t="shared" si="248"/>
        <v>28</v>
      </c>
      <c r="AE319" s="10">
        <f t="shared" si="248"/>
        <v>29</v>
      </c>
      <c r="AF319" s="10">
        <f t="shared" si="248"/>
        <v>30</v>
      </c>
      <c r="AG319" s="10">
        <f t="shared" si="248"/>
        <v>31</v>
      </c>
      <c r="AH319" s="10">
        <f t="shared" si="248"/>
        <v>32</v>
      </c>
      <c r="AI319" s="10">
        <f t="shared" si="248"/>
        <v>33</v>
      </c>
      <c r="AJ319" s="10">
        <f t="shared" si="248"/>
        <v>34</v>
      </c>
      <c r="AK319" s="10">
        <f t="shared" si="248"/>
        <v>35</v>
      </c>
      <c r="AL319" s="10">
        <f t="shared" si="248"/>
        <v>36</v>
      </c>
      <c r="AM319" s="10">
        <f t="shared" si="248"/>
        <v>37</v>
      </c>
      <c r="AN319" s="10">
        <f t="shared" si="248"/>
        <v>38</v>
      </c>
      <c r="AO319" s="10">
        <f t="shared" si="248"/>
        <v>39</v>
      </c>
      <c r="AP319" s="10">
        <f t="shared" si="248"/>
        <v>40</v>
      </c>
      <c r="AQ319" s="10">
        <f t="shared" si="248"/>
        <v>41</v>
      </c>
      <c r="AR319" s="10">
        <f t="shared" si="248"/>
        <v>42</v>
      </c>
      <c r="AS319" s="10">
        <f t="shared" si="248"/>
        <v>43</v>
      </c>
      <c r="AT319" s="10">
        <f t="shared" si="248"/>
        <v>44</v>
      </c>
      <c r="AU319" s="10">
        <f t="shared" si="248"/>
        <v>45</v>
      </c>
      <c r="AV319" s="10">
        <f t="shared" si="248"/>
        <v>46</v>
      </c>
      <c r="AW319" s="10">
        <f t="shared" si="248"/>
        <v>47</v>
      </c>
      <c r="AX319" s="10">
        <f t="shared" si="248"/>
        <v>48</v>
      </c>
      <c r="AY319" s="10">
        <f t="shared" si="248"/>
        <v>49</v>
      </c>
      <c r="AZ319" s="10">
        <f t="shared" si="248"/>
        <v>50</v>
      </c>
      <c r="BA319" s="10">
        <f t="shared" si="248"/>
        <v>51</v>
      </c>
      <c r="BB319" s="10">
        <f t="shared" si="248"/>
        <v>52</v>
      </c>
      <c r="BC319" s="10">
        <f t="shared" si="248"/>
        <v>53</v>
      </c>
      <c r="BD319" s="10">
        <f t="shared" si="248"/>
        <v>54</v>
      </c>
      <c r="BE319" s="10">
        <f t="shared" si="248"/>
        <v>55</v>
      </c>
      <c r="BF319" s="10">
        <f t="shared" si="248"/>
        <v>56</v>
      </c>
      <c r="BG319" s="10">
        <f t="shared" si="248"/>
        <v>57</v>
      </c>
      <c r="BH319" s="10">
        <f t="shared" si="248"/>
        <v>58</v>
      </c>
      <c r="BI319" s="10">
        <f t="shared" si="248"/>
        <v>59</v>
      </c>
      <c r="BJ319" s="10">
        <f t="shared" si="248"/>
        <v>60</v>
      </c>
      <c r="BK319" s="10">
        <f t="shared" si="248"/>
        <v>61</v>
      </c>
      <c r="BL319" s="10">
        <f t="shared" si="248"/>
        <v>62</v>
      </c>
      <c r="BM319" s="10">
        <f t="shared" si="248"/>
        <v>63</v>
      </c>
      <c r="BN319" s="10">
        <f t="shared" si="248"/>
        <v>64</v>
      </c>
      <c r="BO319" s="10">
        <f t="shared" si="248"/>
        <v>65</v>
      </c>
      <c r="BP319" s="10">
        <f t="shared" ref="BP319:BZ319" si="249">+BO319+1</f>
        <v>66</v>
      </c>
      <c r="BQ319" s="10">
        <f t="shared" si="249"/>
        <v>67</v>
      </c>
      <c r="BR319" s="10">
        <f t="shared" si="249"/>
        <v>68</v>
      </c>
      <c r="BS319" s="10">
        <f t="shared" si="249"/>
        <v>69</v>
      </c>
      <c r="BT319" s="10">
        <f t="shared" si="249"/>
        <v>70</v>
      </c>
      <c r="BU319" s="10">
        <f t="shared" si="249"/>
        <v>71</v>
      </c>
      <c r="BV319" s="10">
        <f t="shared" si="249"/>
        <v>72</v>
      </c>
      <c r="BW319" s="10">
        <f t="shared" si="249"/>
        <v>73</v>
      </c>
      <c r="BX319" s="10">
        <f t="shared" si="249"/>
        <v>74</v>
      </c>
      <c r="BY319" s="10">
        <f t="shared" si="249"/>
        <v>75</v>
      </c>
      <c r="BZ319" s="10">
        <f t="shared" si="249"/>
        <v>76</v>
      </c>
      <c r="CA319" s="15" t="s">
        <v>78</v>
      </c>
    </row>
    <row r="320" spans="1:79">
      <c r="A320" s="10"/>
      <c r="B320" s="10"/>
      <c r="C320" s="71" t="s">
        <v>28</v>
      </c>
      <c r="D320" s="71" t="s">
        <v>28</v>
      </c>
      <c r="E320" s="71" t="s">
        <v>28</v>
      </c>
      <c r="F320" s="71" t="s">
        <v>28</v>
      </c>
      <c r="G320" s="71" t="s">
        <v>28</v>
      </c>
      <c r="H320" s="71" t="s">
        <v>28</v>
      </c>
      <c r="I320" s="71" t="s">
        <v>28</v>
      </c>
      <c r="J320" s="71" t="s">
        <v>28</v>
      </c>
      <c r="K320" s="71" t="s">
        <v>28</v>
      </c>
      <c r="L320" s="71" t="s">
        <v>28</v>
      </c>
      <c r="M320" s="71" t="s">
        <v>28</v>
      </c>
      <c r="N320" s="71" t="s">
        <v>28</v>
      </c>
      <c r="O320" s="71" t="s">
        <v>28</v>
      </c>
      <c r="P320" s="71" t="s">
        <v>28</v>
      </c>
      <c r="Q320" s="71" t="s">
        <v>28</v>
      </c>
      <c r="R320" s="71" t="s">
        <v>28</v>
      </c>
      <c r="S320" s="71" t="s">
        <v>28</v>
      </c>
      <c r="T320" s="71" t="s">
        <v>28</v>
      </c>
      <c r="U320" s="71" t="s">
        <v>28</v>
      </c>
      <c r="V320" s="71" t="s">
        <v>28</v>
      </c>
      <c r="W320" s="71" t="s">
        <v>28</v>
      </c>
      <c r="X320" s="71" t="s">
        <v>28</v>
      </c>
      <c r="Y320" s="71" t="s">
        <v>28</v>
      </c>
      <c r="Z320" s="71" t="s">
        <v>28</v>
      </c>
      <c r="AA320" s="71" t="s">
        <v>28</v>
      </c>
      <c r="AB320" s="71" t="s">
        <v>28</v>
      </c>
      <c r="AC320" s="71" t="s">
        <v>28</v>
      </c>
      <c r="AD320" s="71" t="s">
        <v>28</v>
      </c>
      <c r="AE320" s="71" t="s">
        <v>28</v>
      </c>
      <c r="AF320" s="71" t="s">
        <v>28</v>
      </c>
      <c r="AG320" s="71" t="s">
        <v>28</v>
      </c>
      <c r="AH320" s="71" t="s">
        <v>28</v>
      </c>
      <c r="AI320" s="71" t="s">
        <v>28</v>
      </c>
      <c r="AJ320" s="71" t="s">
        <v>28</v>
      </c>
      <c r="AK320" s="71" t="s">
        <v>28</v>
      </c>
      <c r="AL320" s="71" t="s">
        <v>28</v>
      </c>
      <c r="AM320" s="71" t="s">
        <v>28</v>
      </c>
      <c r="AN320" s="71" t="s">
        <v>28</v>
      </c>
      <c r="AO320" s="71" t="s">
        <v>28</v>
      </c>
      <c r="AP320" s="71" t="s">
        <v>28</v>
      </c>
      <c r="AQ320" s="71" t="s">
        <v>28</v>
      </c>
      <c r="AR320" s="71" t="s">
        <v>28</v>
      </c>
      <c r="AS320" s="71" t="s">
        <v>28</v>
      </c>
      <c r="AT320" s="71" t="s">
        <v>28</v>
      </c>
      <c r="AU320" s="71" t="s">
        <v>28</v>
      </c>
      <c r="AV320" s="71" t="s">
        <v>28</v>
      </c>
      <c r="AW320" s="71" t="s">
        <v>28</v>
      </c>
      <c r="AX320" s="71" t="s">
        <v>28</v>
      </c>
      <c r="AY320" s="71" t="s">
        <v>28</v>
      </c>
      <c r="AZ320" s="71" t="s">
        <v>28</v>
      </c>
      <c r="BA320" s="71" t="s">
        <v>28</v>
      </c>
      <c r="BB320" s="71" t="s">
        <v>28</v>
      </c>
      <c r="BC320" s="71" t="s">
        <v>28</v>
      </c>
      <c r="BD320" s="71" t="s">
        <v>28</v>
      </c>
      <c r="BE320" s="71" t="s">
        <v>28</v>
      </c>
      <c r="BF320" s="71" t="s">
        <v>28</v>
      </c>
      <c r="BG320" s="71" t="s">
        <v>28</v>
      </c>
      <c r="BH320" s="71" t="s">
        <v>28</v>
      </c>
      <c r="BI320" s="71" t="s">
        <v>28</v>
      </c>
      <c r="BJ320" s="71" t="s">
        <v>28</v>
      </c>
      <c r="BK320" s="71" t="s">
        <v>28</v>
      </c>
      <c r="BL320" s="71" t="s">
        <v>28</v>
      </c>
      <c r="BM320" s="71" t="s">
        <v>28</v>
      </c>
      <c r="BN320" s="71" t="s">
        <v>28</v>
      </c>
      <c r="BO320" s="71" t="s">
        <v>28</v>
      </c>
      <c r="BP320" s="71" t="s">
        <v>28</v>
      </c>
      <c r="BQ320" s="71" t="s">
        <v>28</v>
      </c>
      <c r="BR320" s="71" t="s">
        <v>28</v>
      </c>
      <c r="BS320" s="71" t="s">
        <v>28</v>
      </c>
      <c r="BT320" s="71" t="s">
        <v>28</v>
      </c>
      <c r="BU320" s="71" t="s">
        <v>28</v>
      </c>
      <c r="BV320" s="71" t="s">
        <v>28</v>
      </c>
      <c r="BW320" s="71" t="s">
        <v>28</v>
      </c>
      <c r="BX320" s="71" t="s">
        <v>28</v>
      </c>
      <c r="BY320" s="71" t="s">
        <v>28</v>
      </c>
      <c r="BZ320" s="71" t="s">
        <v>28</v>
      </c>
      <c r="CA320" s="71" t="s">
        <v>28</v>
      </c>
    </row>
    <row r="321" spans="1:79">
      <c r="A321" s="9" t="s">
        <v>72</v>
      </c>
      <c r="B321" s="9" t="s">
        <v>172</v>
      </c>
      <c r="C321" s="10">
        <f>$B28</f>
        <v>0</v>
      </c>
      <c r="D321" s="10">
        <f>$B29</f>
        <v>40530.309234972388</v>
      </c>
      <c r="E321" s="75">
        <f>$B30</f>
        <v>82062.114481399156</v>
      </c>
      <c r="F321" s="75">
        <f>$B31</f>
        <v>167570.36392906745</v>
      </c>
      <c r="G321" s="75">
        <f>$B32</f>
        <v>91641.623573830439</v>
      </c>
      <c r="H321" s="75">
        <f>$B33</f>
        <v>52249.414009728767</v>
      </c>
      <c r="I321" s="10">
        <f>$B34</f>
        <v>9515.3984909956362</v>
      </c>
      <c r="J321" s="75">
        <f>$B35</f>
        <v>9805.3780513661277</v>
      </c>
      <c r="K321" s="75">
        <f>$B36</f>
        <v>8889.3525359408486</v>
      </c>
      <c r="L321" s="75">
        <f>$B37</f>
        <v>9150.3746882384585</v>
      </c>
      <c r="M321" s="75">
        <f>$B38</f>
        <v>9419.4029849847502</v>
      </c>
      <c r="N321" s="75">
        <f>$B39</f>
        <v>9696.6942151858802</v>
      </c>
      <c r="O321" s="75">
        <f>$B40</f>
        <v>9982.5131721887265</v>
      </c>
      <c r="P321" s="75">
        <f>$B41</f>
        <v>10277.124831109864</v>
      </c>
      <c r="Q321" s="75">
        <f>$B42</f>
        <v>10580.807515415559</v>
      </c>
      <c r="R321" s="75">
        <f>$B43</f>
        <v>10893.859185874197</v>
      </c>
      <c r="S321" s="75">
        <f>$B44</f>
        <v>11216.559007836322</v>
      </c>
      <c r="T321" s="75">
        <f>$B45</f>
        <v>11549.23144466528</v>
      </c>
      <c r="U321" s="75">
        <f>$B46</f>
        <v>11892.191089947424</v>
      </c>
      <c r="V321" s="75">
        <f>$B47</f>
        <v>12245.756077635544</v>
      </c>
      <c r="W321" s="75">
        <f>$B48</f>
        <v>12610.269145928614</v>
      </c>
      <c r="X321" s="75">
        <f>$B49</f>
        <v>12986.086867350699</v>
      </c>
      <c r="Y321" s="75">
        <f>$B50</f>
        <v>13373.551785926093</v>
      </c>
      <c r="Z321" s="75">
        <f>$B51</f>
        <v>0</v>
      </c>
      <c r="AA321" s="75">
        <f>$B52</f>
        <v>0</v>
      </c>
      <c r="AB321" s="75">
        <f>$B53</f>
        <v>0</v>
      </c>
      <c r="AC321" s="75">
        <f>$B54</f>
        <v>0</v>
      </c>
      <c r="AD321" s="75">
        <f>$B55</f>
        <v>0</v>
      </c>
      <c r="AE321" s="75">
        <f>$B56</f>
        <v>0</v>
      </c>
      <c r="AF321" s="75">
        <f>$B57</f>
        <v>0</v>
      </c>
      <c r="AG321" s="75">
        <f>$B58</f>
        <v>0</v>
      </c>
      <c r="AH321" s="75">
        <f>$B59</f>
        <v>0</v>
      </c>
      <c r="AI321" s="75">
        <f>$B60</f>
        <v>0</v>
      </c>
      <c r="AJ321" s="75">
        <f>$B61</f>
        <v>0</v>
      </c>
      <c r="AK321" s="75">
        <f>$B62</f>
        <v>0</v>
      </c>
      <c r="AL321" s="75">
        <f>$B63</f>
        <v>0</v>
      </c>
      <c r="AM321" s="75">
        <f>$B64</f>
        <v>0</v>
      </c>
      <c r="AN321" s="75">
        <f>$B65</f>
        <v>0</v>
      </c>
      <c r="AO321" s="75">
        <f>$B66</f>
        <v>0</v>
      </c>
      <c r="AP321" s="75">
        <f>$B67</f>
        <v>0</v>
      </c>
      <c r="AQ321" s="75">
        <f>$B68</f>
        <v>0</v>
      </c>
      <c r="AR321" s="10">
        <f>$B69</f>
        <v>0</v>
      </c>
      <c r="AS321" s="10">
        <f>$B70</f>
        <v>0</v>
      </c>
      <c r="AT321" s="17">
        <f>$B71</f>
        <v>0</v>
      </c>
      <c r="AU321" s="10">
        <f>$B72</f>
        <v>0</v>
      </c>
      <c r="AV321" s="10">
        <f>$B73</f>
        <v>0</v>
      </c>
      <c r="AW321" s="10">
        <f>$B74</f>
        <v>0</v>
      </c>
      <c r="AX321" s="10">
        <f>$B75</f>
        <v>0</v>
      </c>
      <c r="AY321" s="10">
        <f>$B76</f>
        <v>0</v>
      </c>
      <c r="AZ321" s="10">
        <f>$B77</f>
        <v>0</v>
      </c>
      <c r="BA321" s="10">
        <f>$B78</f>
        <v>0</v>
      </c>
      <c r="BB321" s="10">
        <f>$B79</f>
        <v>0</v>
      </c>
      <c r="BC321" s="18">
        <f>$B80</f>
        <v>0</v>
      </c>
      <c r="BD321" s="18">
        <f>$B81</f>
        <v>0</v>
      </c>
      <c r="BE321" s="10">
        <f>$B82</f>
        <v>0</v>
      </c>
      <c r="BF321" s="10">
        <f>$B83</f>
        <v>0</v>
      </c>
      <c r="BG321" s="10">
        <f>$B84</f>
        <v>0</v>
      </c>
      <c r="BH321" s="10">
        <f>$B85</f>
        <v>0</v>
      </c>
      <c r="BI321" s="10">
        <f>$B86</f>
        <v>0</v>
      </c>
      <c r="BJ321" s="10">
        <f>$B87</f>
        <v>0</v>
      </c>
      <c r="BK321" s="10">
        <f>$B88</f>
        <v>0</v>
      </c>
      <c r="BL321" s="10">
        <f>$B89</f>
        <v>0</v>
      </c>
      <c r="BM321" s="10">
        <f>$B90</f>
        <v>0</v>
      </c>
      <c r="BN321" s="10">
        <f>$B91</f>
        <v>0</v>
      </c>
      <c r="BO321" s="10">
        <f>$B92</f>
        <v>0</v>
      </c>
      <c r="BP321" s="10">
        <f>$B93</f>
        <v>0</v>
      </c>
      <c r="BQ321" s="76">
        <f>$B94</f>
        <v>0</v>
      </c>
      <c r="BR321" s="76">
        <f>$B95</f>
        <v>0</v>
      </c>
      <c r="BS321" s="76">
        <f>$B96</f>
        <v>0</v>
      </c>
      <c r="BT321" s="76">
        <f>$B97</f>
        <v>0</v>
      </c>
      <c r="BU321" s="10">
        <f>$B98</f>
        <v>0</v>
      </c>
      <c r="BV321" s="10">
        <f>$B99</f>
        <v>0</v>
      </c>
      <c r="BW321" s="10">
        <f>$B100</f>
        <v>0</v>
      </c>
      <c r="BX321" s="10">
        <f>$B101</f>
        <v>0</v>
      </c>
      <c r="BY321" s="10">
        <f>$B102</f>
        <v>0</v>
      </c>
      <c r="BZ321" s="10">
        <f>$B103</f>
        <v>0</v>
      </c>
      <c r="CA321" s="10">
        <f>SUM($C321:$BZ321)</f>
        <v>618138.37631958828</v>
      </c>
    </row>
    <row r="322" spans="1:79">
      <c r="A322" s="10"/>
      <c r="B322" s="10"/>
      <c r="C322" s="71" t="s">
        <v>28</v>
      </c>
      <c r="D322" s="71" t="s">
        <v>28</v>
      </c>
      <c r="E322" s="71" t="s">
        <v>28</v>
      </c>
      <c r="F322" s="71" t="s">
        <v>28</v>
      </c>
      <c r="G322" s="71" t="s">
        <v>28</v>
      </c>
      <c r="H322" s="71" t="s">
        <v>28</v>
      </c>
      <c r="I322" s="71" t="s">
        <v>28</v>
      </c>
      <c r="J322" s="71" t="s">
        <v>28</v>
      </c>
      <c r="K322" s="71" t="s">
        <v>28</v>
      </c>
      <c r="L322" s="71" t="s">
        <v>28</v>
      </c>
      <c r="M322" s="71" t="s">
        <v>28</v>
      </c>
      <c r="N322" s="71" t="s">
        <v>28</v>
      </c>
      <c r="O322" s="71" t="s">
        <v>28</v>
      </c>
      <c r="P322" s="71" t="s">
        <v>28</v>
      </c>
      <c r="Q322" s="71" t="s">
        <v>28</v>
      </c>
      <c r="R322" s="71" t="s">
        <v>28</v>
      </c>
      <c r="S322" s="71" t="s">
        <v>28</v>
      </c>
      <c r="T322" s="71" t="s">
        <v>28</v>
      </c>
      <c r="U322" s="71" t="s">
        <v>28</v>
      </c>
      <c r="V322" s="71" t="s">
        <v>28</v>
      </c>
      <c r="W322" s="71" t="s">
        <v>28</v>
      </c>
      <c r="X322" s="71" t="s">
        <v>28</v>
      </c>
      <c r="Y322" s="71" t="s">
        <v>28</v>
      </c>
      <c r="Z322" s="71" t="s">
        <v>28</v>
      </c>
      <c r="AA322" s="71" t="s">
        <v>28</v>
      </c>
      <c r="AB322" s="71" t="s">
        <v>28</v>
      </c>
      <c r="AC322" s="71" t="s">
        <v>28</v>
      </c>
      <c r="AD322" s="71" t="s">
        <v>28</v>
      </c>
      <c r="AE322" s="71" t="s">
        <v>28</v>
      </c>
      <c r="AF322" s="71" t="s">
        <v>28</v>
      </c>
      <c r="AG322" s="71" t="s">
        <v>28</v>
      </c>
      <c r="AH322" s="71" t="s">
        <v>28</v>
      </c>
      <c r="AI322" s="71" t="s">
        <v>28</v>
      </c>
      <c r="AJ322" s="71" t="s">
        <v>28</v>
      </c>
      <c r="AK322" s="71" t="s">
        <v>28</v>
      </c>
      <c r="AL322" s="71" t="s">
        <v>28</v>
      </c>
      <c r="AM322" s="71" t="s">
        <v>28</v>
      </c>
      <c r="AN322" s="71" t="s">
        <v>28</v>
      </c>
      <c r="AO322" s="71" t="s">
        <v>28</v>
      </c>
      <c r="AP322" s="71" t="s">
        <v>28</v>
      </c>
      <c r="AQ322" s="71" t="s">
        <v>28</v>
      </c>
      <c r="AR322" s="71" t="s">
        <v>28</v>
      </c>
      <c r="AS322" s="71" t="s">
        <v>28</v>
      </c>
      <c r="AT322" s="71" t="s">
        <v>28</v>
      </c>
      <c r="AU322" s="71" t="s">
        <v>28</v>
      </c>
      <c r="AV322" s="71" t="s">
        <v>28</v>
      </c>
      <c r="AW322" s="71" t="s">
        <v>28</v>
      </c>
      <c r="AX322" s="71" t="s">
        <v>28</v>
      </c>
      <c r="AY322" s="71" t="s">
        <v>28</v>
      </c>
      <c r="AZ322" s="71" t="s">
        <v>28</v>
      </c>
      <c r="BA322" s="71" t="s">
        <v>28</v>
      </c>
      <c r="BB322" s="71" t="s">
        <v>28</v>
      </c>
      <c r="BC322" s="71" t="s">
        <v>28</v>
      </c>
      <c r="BD322" s="71" t="s">
        <v>28</v>
      </c>
      <c r="BE322" s="71" t="s">
        <v>28</v>
      </c>
      <c r="BF322" s="71" t="s">
        <v>28</v>
      </c>
      <c r="BG322" s="71" t="s">
        <v>28</v>
      </c>
      <c r="BH322" s="71" t="s">
        <v>28</v>
      </c>
      <c r="BI322" s="71" t="s">
        <v>28</v>
      </c>
      <c r="BJ322" s="71" t="s">
        <v>28</v>
      </c>
      <c r="BK322" s="71" t="s">
        <v>28</v>
      </c>
      <c r="BL322" s="71" t="s">
        <v>28</v>
      </c>
      <c r="BM322" s="71" t="s">
        <v>28</v>
      </c>
      <c r="BN322" s="71" t="s">
        <v>28</v>
      </c>
      <c r="BO322" s="71" t="s">
        <v>28</v>
      </c>
      <c r="BP322" s="71" t="s">
        <v>28</v>
      </c>
      <c r="BQ322" s="71" t="s">
        <v>28</v>
      </c>
      <c r="BR322" s="71" t="s">
        <v>28</v>
      </c>
      <c r="BS322" s="71" t="s">
        <v>28</v>
      </c>
      <c r="BT322" s="71" t="s">
        <v>28</v>
      </c>
      <c r="BU322" s="71" t="s">
        <v>28</v>
      </c>
      <c r="BV322" s="71" t="s">
        <v>28</v>
      </c>
      <c r="BW322" s="71" t="s">
        <v>28</v>
      </c>
      <c r="BX322" s="71" t="s">
        <v>28</v>
      </c>
      <c r="BY322" s="71" t="s">
        <v>28</v>
      </c>
      <c r="BZ322" s="71" t="s">
        <v>28</v>
      </c>
      <c r="CA322" s="71" t="s">
        <v>28</v>
      </c>
    </row>
    <row r="323" spans="1:79">
      <c r="A323" s="81">
        <f>IF($B323=1,1/$D$9,IF($B323=$D$9+1,0,IF($B323&gt;$D$9,0,1/$D$9)))</f>
        <v>0.1</v>
      </c>
      <c r="B323" s="10">
        <f>+B322+1</f>
        <v>1</v>
      </c>
      <c r="C323" s="77">
        <f>C$321*$A323</f>
        <v>0</v>
      </c>
      <c r="E323" s="19"/>
      <c r="F323" s="19"/>
      <c r="G323" s="19"/>
      <c r="H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S323" s="10"/>
      <c r="AT323" s="17"/>
      <c r="AU323" s="10"/>
      <c r="AV323" s="10"/>
      <c r="AW323" s="10"/>
      <c r="AX323" s="10"/>
      <c r="AY323" s="10"/>
      <c r="AZ323" s="10"/>
      <c r="BA323" s="10"/>
      <c r="BB323" s="10"/>
      <c r="BC323" s="18"/>
      <c r="BD323" s="18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CA323" s="10">
        <f t="shared" ref="CA323:CA386" si="250">SUM($C323:$BZ323)</f>
        <v>0</v>
      </c>
    </row>
    <row r="324" spans="1:79">
      <c r="A324" s="81">
        <f t="shared" ref="A324:A387" si="251">IF($B324=1,1/$D$9,IF($B324=$D$9+1,0,IF($B324&gt;$D$9,0,1/$D$9)))</f>
        <v>0.1</v>
      </c>
      <c r="B324" s="10">
        <f t="shared" ref="B324:B387" si="252">+B323+1</f>
        <v>2</v>
      </c>
      <c r="C324" s="77">
        <f t="shared" ref="C324:C387" si="253">C$321*$A324</f>
        <v>0</v>
      </c>
      <c r="D324" s="15">
        <f>D$321*$A323</f>
        <v>4053.0309234972392</v>
      </c>
      <c r="E324" s="19"/>
      <c r="F324" s="19"/>
      <c r="G324" s="19"/>
      <c r="H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S324" s="10"/>
      <c r="AT324" s="17"/>
      <c r="AU324" s="10"/>
      <c r="AV324" s="10"/>
      <c r="AW324" s="10"/>
      <c r="AX324" s="10"/>
      <c r="AY324" s="10"/>
      <c r="AZ324" s="10"/>
      <c r="BA324" s="10"/>
      <c r="BB324" s="10"/>
      <c r="BC324" s="18"/>
      <c r="BD324" s="18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CA324" s="10">
        <f t="shared" si="250"/>
        <v>4053.0309234972392</v>
      </c>
    </row>
    <row r="325" spans="1:79">
      <c r="A325" s="81">
        <f t="shared" si="251"/>
        <v>0.1</v>
      </c>
      <c r="B325" s="10">
        <f t="shared" si="252"/>
        <v>3</v>
      </c>
      <c r="C325" s="77">
        <f t="shared" si="253"/>
        <v>0</v>
      </c>
      <c r="D325" s="15">
        <f t="shared" ref="D325:D388" si="254">D$321*$A324</f>
        <v>4053.0309234972392</v>
      </c>
      <c r="E325" s="19">
        <f>E$321*$A323</f>
        <v>8206.2114481399167</v>
      </c>
      <c r="F325" s="19"/>
      <c r="G325" s="19"/>
      <c r="H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S325" s="10"/>
      <c r="AT325" s="17"/>
      <c r="AU325" s="10"/>
      <c r="AV325" s="10"/>
      <c r="AW325" s="10"/>
      <c r="AX325" s="10"/>
      <c r="AY325" s="10"/>
      <c r="AZ325" s="10"/>
      <c r="BA325" s="10"/>
      <c r="BB325" s="10"/>
      <c r="BC325" s="18"/>
      <c r="BD325" s="18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CA325" s="10">
        <f t="shared" si="250"/>
        <v>12259.242371637156</v>
      </c>
    </row>
    <row r="326" spans="1:79">
      <c r="A326" s="81">
        <f t="shared" si="251"/>
        <v>0.1</v>
      </c>
      <c r="B326" s="10">
        <f t="shared" si="252"/>
        <v>4</v>
      </c>
      <c r="C326" s="77">
        <f t="shared" si="253"/>
        <v>0</v>
      </c>
      <c r="D326" s="15">
        <f t="shared" si="254"/>
        <v>4053.0309234972392</v>
      </c>
      <c r="E326" s="19">
        <f t="shared" ref="E326:E389" si="255">E$321*$A324</f>
        <v>8206.2114481399167</v>
      </c>
      <c r="F326" s="19">
        <f>F$321*$A323</f>
        <v>16757.036392906746</v>
      </c>
      <c r="G326" s="19"/>
      <c r="H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S326" s="10"/>
      <c r="AT326" s="17"/>
      <c r="AU326" s="10"/>
      <c r="AV326" s="10"/>
      <c r="AW326" s="10"/>
      <c r="AX326" s="10"/>
      <c r="AY326" s="10"/>
      <c r="AZ326" s="10"/>
      <c r="BA326" s="10"/>
      <c r="BB326" s="10"/>
      <c r="BC326" s="18"/>
      <c r="BD326" s="18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CA326" s="10">
        <f t="shared" si="250"/>
        <v>29016.278764543902</v>
      </c>
    </row>
    <row r="327" spans="1:79">
      <c r="A327" s="81">
        <f t="shared" si="251"/>
        <v>0.1</v>
      </c>
      <c r="B327" s="10">
        <f t="shared" si="252"/>
        <v>5</v>
      </c>
      <c r="C327" s="77">
        <f t="shared" si="253"/>
        <v>0</v>
      </c>
      <c r="D327" s="15">
        <f t="shared" si="254"/>
        <v>4053.0309234972392</v>
      </c>
      <c r="E327" s="19">
        <f t="shared" si="255"/>
        <v>8206.2114481399167</v>
      </c>
      <c r="F327" s="19">
        <f t="shared" ref="F327:F390" si="256">F$321*$A324</f>
        <v>16757.036392906746</v>
      </c>
      <c r="G327" s="19">
        <f>G$321*$A323</f>
        <v>9164.1623573830439</v>
      </c>
      <c r="H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S327" s="10"/>
      <c r="AT327" s="17"/>
      <c r="AU327" s="10"/>
      <c r="AV327" s="10"/>
      <c r="AW327" s="10"/>
      <c r="AX327" s="10"/>
      <c r="AY327" s="10"/>
      <c r="AZ327" s="10"/>
      <c r="BA327" s="10"/>
      <c r="BB327" s="10"/>
      <c r="BC327" s="18"/>
      <c r="BD327" s="18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CA327" s="10">
        <f t="shared" si="250"/>
        <v>38180.441121926946</v>
      </c>
    </row>
    <row r="328" spans="1:79">
      <c r="A328" s="81">
        <f t="shared" si="251"/>
        <v>0.1</v>
      </c>
      <c r="B328" s="10">
        <f t="shared" si="252"/>
        <v>6</v>
      </c>
      <c r="C328" s="77">
        <f t="shared" si="253"/>
        <v>0</v>
      </c>
      <c r="D328" s="15">
        <f t="shared" si="254"/>
        <v>4053.0309234972392</v>
      </c>
      <c r="E328" s="19">
        <f t="shared" si="255"/>
        <v>8206.2114481399167</v>
      </c>
      <c r="F328" s="19">
        <f t="shared" si="256"/>
        <v>16757.036392906746</v>
      </c>
      <c r="G328" s="19">
        <f t="shared" ref="G328:G391" si="257">G$321*$A324</f>
        <v>9164.1623573830439</v>
      </c>
      <c r="H328" s="19">
        <f>H$321*$A323</f>
        <v>5224.9414009728771</v>
      </c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S328" s="10"/>
      <c r="AT328" s="17"/>
      <c r="AU328" s="10"/>
      <c r="AV328" s="10"/>
      <c r="AW328" s="10"/>
      <c r="AX328" s="10"/>
      <c r="AY328" s="10"/>
      <c r="AZ328" s="10"/>
      <c r="BA328" s="10"/>
      <c r="BB328" s="10"/>
      <c r="BC328" s="18"/>
      <c r="BD328" s="18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CA328" s="10">
        <f t="shared" si="250"/>
        <v>43405.382522899825</v>
      </c>
    </row>
    <row r="329" spans="1:79">
      <c r="A329" s="81">
        <f t="shared" si="251"/>
        <v>0.1</v>
      </c>
      <c r="B329" s="10">
        <f t="shared" si="252"/>
        <v>7</v>
      </c>
      <c r="C329" s="77">
        <f t="shared" si="253"/>
        <v>0</v>
      </c>
      <c r="D329" s="15">
        <f t="shared" si="254"/>
        <v>4053.0309234972392</v>
      </c>
      <c r="E329" s="19">
        <f t="shared" si="255"/>
        <v>8206.2114481399167</v>
      </c>
      <c r="F329" s="19">
        <f t="shared" si="256"/>
        <v>16757.036392906746</v>
      </c>
      <c r="G329" s="19">
        <f t="shared" si="257"/>
        <v>9164.1623573830439</v>
      </c>
      <c r="H329" s="19">
        <f t="shared" ref="H329:H392" si="258">H$321*$A324</f>
        <v>5224.9414009728771</v>
      </c>
      <c r="I329" s="15">
        <f>I$321*$A323</f>
        <v>951.53984909956364</v>
      </c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S329" s="10"/>
      <c r="AT329" s="17"/>
      <c r="AU329" s="10"/>
      <c r="AV329" s="10"/>
      <c r="AW329" s="10"/>
      <c r="AX329" s="10"/>
      <c r="AY329" s="10"/>
      <c r="AZ329" s="10"/>
      <c r="BA329" s="10"/>
      <c r="BB329" s="10"/>
      <c r="BC329" s="18"/>
      <c r="BD329" s="18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CA329" s="10">
        <f t="shared" si="250"/>
        <v>44356.92237199939</v>
      </c>
    </row>
    <row r="330" spans="1:79">
      <c r="A330" s="81">
        <f t="shared" si="251"/>
        <v>0.1</v>
      </c>
      <c r="B330" s="10">
        <f t="shared" si="252"/>
        <v>8</v>
      </c>
      <c r="C330" s="77">
        <f t="shared" si="253"/>
        <v>0</v>
      </c>
      <c r="D330" s="15">
        <f t="shared" si="254"/>
        <v>4053.0309234972392</v>
      </c>
      <c r="E330" s="19">
        <f t="shared" si="255"/>
        <v>8206.2114481399167</v>
      </c>
      <c r="F330" s="19">
        <f t="shared" si="256"/>
        <v>16757.036392906746</v>
      </c>
      <c r="G330" s="19">
        <f t="shared" si="257"/>
        <v>9164.1623573830439</v>
      </c>
      <c r="H330" s="19">
        <f t="shared" si="258"/>
        <v>5224.9414009728771</v>
      </c>
      <c r="I330" s="15">
        <f t="shared" ref="I330:I393" si="259">I$321*$A324</f>
        <v>951.53984909956364</v>
      </c>
      <c r="J330" s="19">
        <f>J$321*$A323</f>
        <v>980.53780513661286</v>
      </c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S330" s="10"/>
      <c r="AT330" s="17"/>
      <c r="AU330" s="10"/>
      <c r="AV330" s="10"/>
      <c r="AW330" s="10"/>
      <c r="AX330" s="10"/>
      <c r="AY330" s="10"/>
      <c r="AZ330" s="10"/>
      <c r="BA330" s="10"/>
      <c r="BB330" s="10"/>
      <c r="BC330" s="18"/>
      <c r="BD330" s="18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CA330" s="10">
        <f t="shared" si="250"/>
        <v>45337.460177136003</v>
      </c>
    </row>
    <row r="331" spans="1:79">
      <c r="A331" s="81">
        <f t="shared" si="251"/>
        <v>0.1</v>
      </c>
      <c r="B331" s="10">
        <f t="shared" si="252"/>
        <v>9</v>
      </c>
      <c r="C331" s="77">
        <f t="shared" si="253"/>
        <v>0</v>
      </c>
      <c r="D331" s="15">
        <f t="shared" si="254"/>
        <v>4053.0309234972392</v>
      </c>
      <c r="E331" s="19">
        <f t="shared" si="255"/>
        <v>8206.2114481399167</v>
      </c>
      <c r="F331" s="19">
        <f t="shared" si="256"/>
        <v>16757.036392906746</v>
      </c>
      <c r="G331" s="19">
        <f t="shared" si="257"/>
        <v>9164.1623573830439</v>
      </c>
      <c r="H331" s="19">
        <f t="shared" si="258"/>
        <v>5224.9414009728771</v>
      </c>
      <c r="I331" s="15">
        <f t="shared" si="259"/>
        <v>951.53984909956364</v>
      </c>
      <c r="J331" s="19">
        <f t="shared" ref="J331:J394" si="260">J$321*$A324</f>
        <v>980.53780513661286</v>
      </c>
      <c r="K331" s="19">
        <f>K$321*$A323</f>
        <v>888.93525359408488</v>
      </c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S331" s="10"/>
      <c r="AT331" s="17"/>
      <c r="AU331" s="10"/>
      <c r="AV331" s="10"/>
      <c r="AW331" s="10"/>
      <c r="AX331" s="10"/>
      <c r="AY331" s="10"/>
      <c r="AZ331" s="10"/>
      <c r="BA331" s="10"/>
      <c r="BB331" s="10"/>
      <c r="BC331" s="18"/>
      <c r="BD331" s="18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CA331" s="10">
        <f t="shared" si="250"/>
        <v>46226.395430730088</v>
      </c>
    </row>
    <row r="332" spans="1:79">
      <c r="A332" s="81">
        <f t="shared" si="251"/>
        <v>0.1</v>
      </c>
      <c r="B332" s="10">
        <f t="shared" si="252"/>
        <v>10</v>
      </c>
      <c r="C332" s="77">
        <f t="shared" si="253"/>
        <v>0</v>
      </c>
      <c r="D332" s="15">
        <f t="shared" si="254"/>
        <v>4053.0309234972392</v>
      </c>
      <c r="E332" s="19">
        <f t="shared" si="255"/>
        <v>8206.2114481399167</v>
      </c>
      <c r="F332" s="19">
        <f t="shared" si="256"/>
        <v>16757.036392906746</v>
      </c>
      <c r="G332" s="19">
        <f t="shared" si="257"/>
        <v>9164.1623573830439</v>
      </c>
      <c r="H332" s="19">
        <f t="shared" si="258"/>
        <v>5224.9414009728771</v>
      </c>
      <c r="I332" s="15">
        <f t="shared" si="259"/>
        <v>951.53984909956364</v>
      </c>
      <c r="J332" s="19">
        <f t="shared" si="260"/>
        <v>980.53780513661286</v>
      </c>
      <c r="K332" s="19">
        <f t="shared" ref="K332:K395" si="261">K$321*$A324</f>
        <v>888.93525359408488</v>
      </c>
      <c r="L332" s="19">
        <f>L$321*$A323</f>
        <v>915.03746882384587</v>
      </c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S332" s="10"/>
      <c r="AT332" s="17"/>
      <c r="AU332" s="10"/>
      <c r="AV332" s="10"/>
      <c r="AW332" s="10"/>
      <c r="AX332" s="10"/>
      <c r="AY332" s="10"/>
      <c r="AZ332" s="10"/>
      <c r="BA332" s="10"/>
      <c r="BB332" s="10"/>
      <c r="BC332" s="18"/>
      <c r="BD332" s="18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CA332" s="10">
        <f t="shared" si="250"/>
        <v>47141.432899553933</v>
      </c>
    </row>
    <row r="333" spans="1:79">
      <c r="A333" s="81">
        <f t="shared" si="251"/>
        <v>0</v>
      </c>
      <c r="B333" s="10">
        <f t="shared" si="252"/>
        <v>11</v>
      </c>
      <c r="C333" s="77">
        <f t="shared" si="253"/>
        <v>0</v>
      </c>
      <c r="D333" s="15">
        <f t="shared" si="254"/>
        <v>4053.0309234972392</v>
      </c>
      <c r="E333" s="19">
        <f t="shared" si="255"/>
        <v>8206.2114481399167</v>
      </c>
      <c r="F333" s="19">
        <f t="shared" si="256"/>
        <v>16757.036392906746</v>
      </c>
      <c r="G333" s="19">
        <f t="shared" si="257"/>
        <v>9164.1623573830439</v>
      </c>
      <c r="H333" s="19">
        <f t="shared" si="258"/>
        <v>5224.9414009728771</v>
      </c>
      <c r="I333" s="15">
        <f t="shared" si="259"/>
        <v>951.53984909956364</v>
      </c>
      <c r="J333" s="19">
        <f t="shared" si="260"/>
        <v>980.53780513661286</v>
      </c>
      <c r="K333" s="19">
        <f t="shared" si="261"/>
        <v>888.93525359408488</v>
      </c>
      <c r="L333" s="19">
        <f t="shared" ref="L333:L396" si="262">L$321*$A324</f>
        <v>915.03746882384587</v>
      </c>
      <c r="M333" s="19">
        <f>M$321*$A323</f>
        <v>941.94029849847504</v>
      </c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S333" s="10"/>
      <c r="AT333" s="17"/>
      <c r="AU333" s="10"/>
      <c r="AV333" s="10"/>
      <c r="AW333" s="10"/>
      <c r="AX333" s="10"/>
      <c r="AY333" s="10"/>
      <c r="AZ333" s="10"/>
      <c r="BA333" s="10"/>
      <c r="BB333" s="10"/>
      <c r="BC333" s="18"/>
      <c r="BD333" s="18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CA333" s="10">
        <f t="shared" si="250"/>
        <v>48083.37319805241</v>
      </c>
    </row>
    <row r="334" spans="1:79">
      <c r="A334" s="81">
        <f t="shared" si="251"/>
        <v>0</v>
      </c>
      <c r="B334" s="10">
        <f t="shared" si="252"/>
        <v>12</v>
      </c>
      <c r="C334" s="77">
        <f t="shared" si="253"/>
        <v>0</v>
      </c>
      <c r="D334" s="15">
        <f t="shared" si="254"/>
        <v>0</v>
      </c>
      <c r="E334" s="19">
        <f t="shared" si="255"/>
        <v>8206.2114481399167</v>
      </c>
      <c r="F334" s="19">
        <f t="shared" si="256"/>
        <v>16757.036392906746</v>
      </c>
      <c r="G334" s="19">
        <f t="shared" si="257"/>
        <v>9164.1623573830439</v>
      </c>
      <c r="H334" s="19">
        <f t="shared" si="258"/>
        <v>5224.9414009728771</v>
      </c>
      <c r="I334" s="15">
        <f t="shared" si="259"/>
        <v>951.53984909956364</v>
      </c>
      <c r="J334" s="19">
        <f t="shared" si="260"/>
        <v>980.53780513661286</v>
      </c>
      <c r="K334" s="19">
        <f t="shared" si="261"/>
        <v>888.93525359408488</v>
      </c>
      <c r="L334" s="19">
        <f t="shared" si="262"/>
        <v>915.03746882384587</v>
      </c>
      <c r="M334" s="19">
        <f t="shared" ref="M334:M397" si="263">M$321*$A324</f>
        <v>941.94029849847504</v>
      </c>
      <c r="N334" s="19">
        <f>N$321*$A323</f>
        <v>969.66942151858802</v>
      </c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S334" s="10"/>
      <c r="AT334" s="17"/>
      <c r="AU334" s="10"/>
      <c r="AV334" s="10"/>
      <c r="AW334" s="10"/>
      <c r="AX334" s="10"/>
      <c r="AY334" s="10"/>
      <c r="AZ334" s="10"/>
      <c r="BA334" s="10"/>
      <c r="BB334" s="10"/>
      <c r="BC334" s="18"/>
      <c r="BD334" s="18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CA334" s="10">
        <f t="shared" si="250"/>
        <v>45000.011696073758</v>
      </c>
    </row>
    <row r="335" spans="1:79">
      <c r="A335" s="81">
        <f t="shared" si="251"/>
        <v>0</v>
      </c>
      <c r="B335" s="10">
        <f t="shared" si="252"/>
        <v>13</v>
      </c>
      <c r="C335" s="77">
        <f t="shared" si="253"/>
        <v>0</v>
      </c>
      <c r="D335" s="15">
        <f t="shared" si="254"/>
        <v>0</v>
      </c>
      <c r="E335" s="19">
        <f t="shared" si="255"/>
        <v>0</v>
      </c>
      <c r="F335" s="19">
        <f t="shared" si="256"/>
        <v>16757.036392906746</v>
      </c>
      <c r="G335" s="19">
        <f t="shared" si="257"/>
        <v>9164.1623573830439</v>
      </c>
      <c r="H335" s="19">
        <f t="shared" si="258"/>
        <v>5224.9414009728771</v>
      </c>
      <c r="I335" s="15">
        <f t="shared" si="259"/>
        <v>951.53984909956364</v>
      </c>
      <c r="J335" s="19">
        <f t="shared" si="260"/>
        <v>980.53780513661286</v>
      </c>
      <c r="K335" s="19">
        <f t="shared" si="261"/>
        <v>888.93525359408488</v>
      </c>
      <c r="L335" s="19">
        <f t="shared" si="262"/>
        <v>915.03746882384587</v>
      </c>
      <c r="M335" s="19">
        <f t="shared" si="263"/>
        <v>941.94029849847504</v>
      </c>
      <c r="N335" s="19">
        <f t="shared" ref="N335:N398" si="264">N$321*$A324</f>
        <v>969.66942151858802</v>
      </c>
      <c r="O335" s="19">
        <f>O$321*$A323</f>
        <v>998.25131721887271</v>
      </c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S335" s="10"/>
      <c r="AT335" s="17"/>
      <c r="AU335" s="10"/>
      <c r="AV335" s="10"/>
      <c r="AW335" s="10"/>
      <c r="AX335" s="10"/>
      <c r="AY335" s="10"/>
      <c r="AZ335" s="10"/>
      <c r="BA335" s="10"/>
      <c r="BB335" s="10"/>
      <c r="BC335" s="18"/>
      <c r="BD335" s="18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CA335" s="10">
        <f t="shared" si="250"/>
        <v>37792.051565152709</v>
      </c>
    </row>
    <row r="336" spans="1:79">
      <c r="A336" s="81">
        <f t="shared" si="251"/>
        <v>0</v>
      </c>
      <c r="B336" s="10">
        <f t="shared" si="252"/>
        <v>14</v>
      </c>
      <c r="C336" s="77">
        <f t="shared" si="253"/>
        <v>0</v>
      </c>
      <c r="D336" s="15">
        <f t="shared" si="254"/>
        <v>0</v>
      </c>
      <c r="E336" s="19">
        <f t="shared" si="255"/>
        <v>0</v>
      </c>
      <c r="F336" s="19">
        <f t="shared" si="256"/>
        <v>0</v>
      </c>
      <c r="G336" s="19">
        <f t="shared" si="257"/>
        <v>9164.1623573830439</v>
      </c>
      <c r="H336" s="19">
        <f t="shared" si="258"/>
        <v>5224.9414009728771</v>
      </c>
      <c r="I336" s="15">
        <f t="shared" si="259"/>
        <v>951.53984909956364</v>
      </c>
      <c r="J336" s="19">
        <f t="shared" si="260"/>
        <v>980.53780513661286</v>
      </c>
      <c r="K336" s="19">
        <f t="shared" si="261"/>
        <v>888.93525359408488</v>
      </c>
      <c r="L336" s="19">
        <f t="shared" si="262"/>
        <v>915.03746882384587</v>
      </c>
      <c r="M336" s="19">
        <f t="shared" si="263"/>
        <v>941.94029849847504</v>
      </c>
      <c r="N336" s="19">
        <f t="shared" si="264"/>
        <v>969.66942151858802</v>
      </c>
      <c r="O336" s="19">
        <f t="shared" ref="O336:O398" si="265">O$321*$A324</f>
        <v>998.25131721887271</v>
      </c>
      <c r="P336" s="19">
        <f>P$321*$A323</f>
        <v>1027.7124831109866</v>
      </c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S336" s="10"/>
      <c r="AT336" s="17"/>
      <c r="AU336" s="10"/>
      <c r="AV336" s="10"/>
      <c r="AW336" s="10"/>
      <c r="AX336" s="10"/>
      <c r="AY336" s="10"/>
      <c r="AZ336" s="10"/>
      <c r="BA336" s="10"/>
      <c r="BB336" s="10"/>
      <c r="BC336" s="18"/>
      <c r="BD336" s="18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CA336" s="10">
        <f t="shared" si="250"/>
        <v>22062.72765535695</v>
      </c>
    </row>
    <row r="337" spans="1:79">
      <c r="A337" s="81">
        <f t="shared" si="251"/>
        <v>0</v>
      </c>
      <c r="B337" s="10">
        <f t="shared" si="252"/>
        <v>15</v>
      </c>
      <c r="C337" s="77">
        <f t="shared" si="253"/>
        <v>0</v>
      </c>
      <c r="D337" s="15">
        <f t="shared" si="254"/>
        <v>0</v>
      </c>
      <c r="E337" s="19">
        <f t="shared" si="255"/>
        <v>0</v>
      </c>
      <c r="F337" s="19">
        <f t="shared" si="256"/>
        <v>0</v>
      </c>
      <c r="G337" s="19">
        <f t="shared" si="257"/>
        <v>0</v>
      </c>
      <c r="H337" s="19">
        <f t="shared" si="258"/>
        <v>5224.9414009728771</v>
      </c>
      <c r="I337" s="15">
        <f t="shared" si="259"/>
        <v>951.53984909956364</v>
      </c>
      <c r="J337" s="19">
        <f t="shared" si="260"/>
        <v>980.53780513661286</v>
      </c>
      <c r="K337" s="19">
        <f t="shared" si="261"/>
        <v>888.93525359408488</v>
      </c>
      <c r="L337" s="19">
        <f t="shared" si="262"/>
        <v>915.03746882384587</v>
      </c>
      <c r="M337" s="19">
        <f t="shared" si="263"/>
        <v>941.94029849847504</v>
      </c>
      <c r="N337" s="19">
        <f t="shared" si="264"/>
        <v>969.66942151858802</v>
      </c>
      <c r="O337" s="19">
        <f t="shared" si="265"/>
        <v>998.25131721887271</v>
      </c>
      <c r="P337" s="19">
        <f t="shared" ref="P337:P398" si="266">P$321*$A324</f>
        <v>1027.7124831109866</v>
      </c>
      <c r="Q337" s="19">
        <f>Q$321*$A323</f>
        <v>1058.0807515415561</v>
      </c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S337" s="10"/>
      <c r="AT337" s="17"/>
      <c r="AU337" s="10"/>
      <c r="AV337" s="10"/>
      <c r="AW337" s="10"/>
      <c r="AX337" s="10"/>
      <c r="AY337" s="10"/>
      <c r="AZ337" s="10"/>
      <c r="BA337" s="10"/>
      <c r="BB337" s="10"/>
      <c r="BC337" s="18"/>
      <c r="BD337" s="18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CA337" s="10">
        <f t="shared" si="250"/>
        <v>13956.646049515464</v>
      </c>
    </row>
    <row r="338" spans="1:79">
      <c r="A338" s="81">
        <f t="shared" si="251"/>
        <v>0</v>
      </c>
      <c r="B338" s="10">
        <f t="shared" si="252"/>
        <v>16</v>
      </c>
      <c r="C338" s="77">
        <f t="shared" si="253"/>
        <v>0</v>
      </c>
      <c r="D338" s="15">
        <f t="shared" si="254"/>
        <v>0</v>
      </c>
      <c r="E338" s="19">
        <f t="shared" si="255"/>
        <v>0</v>
      </c>
      <c r="F338" s="19">
        <f t="shared" si="256"/>
        <v>0</v>
      </c>
      <c r="G338" s="19">
        <f t="shared" si="257"/>
        <v>0</v>
      </c>
      <c r="H338" s="19">
        <f t="shared" si="258"/>
        <v>0</v>
      </c>
      <c r="I338" s="15">
        <f t="shared" si="259"/>
        <v>951.53984909956364</v>
      </c>
      <c r="J338" s="19">
        <f t="shared" si="260"/>
        <v>980.53780513661286</v>
      </c>
      <c r="K338" s="19">
        <f t="shared" si="261"/>
        <v>888.93525359408488</v>
      </c>
      <c r="L338" s="19">
        <f t="shared" si="262"/>
        <v>915.03746882384587</v>
      </c>
      <c r="M338" s="19">
        <f t="shared" si="263"/>
        <v>941.94029849847504</v>
      </c>
      <c r="N338" s="19">
        <f t="shared" si="264"/>
        <v>969.66942151858802</v>
      </c>
      <c r="O338" s="19">
        <f t="shared" si="265"/>
        <v>998.25131721887271</v>
      </c>
      <c r="P338" s="19">
        <f t="shared" si="266"/>
        <v>1027.7124831109866</v>
      </c>
      <c r="Q338" s="19">
        <f t="shared" ref="Q338:Q398" si="267">Q$321*$A324</f>
        <v>1058.0807515415561</v>
      </c>
      <c r="R338" s="19">
        <f>R$321*$A323</f>
        <v>1089.3859185874196</v>
      </c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S338" s="10"/>
      <c r="AT338" s="17"/>
      <c r="AU338" s="10"/>
      <c r="AV338" s="10"/>
      <c r="AW338" s="10"/>
      <c r="AX338" s="10"/>
      <c r="AY338" s="10"/>
      <c r="AZ338" s="10"/>
      <c r="BA338" s="10"/>
      <c r="BB338" s="10"/>
      <c r="BC338" s="18"/>
      <c r="BD338" s="18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CA338" s="10">
        <f t="shared" si="250"/>
        <v>9821.0905671300043</v>
      </c>
    </row>
    <row r="339" spans="1:79">
      <c r="A339" s="81">
        <f t="shared" si="251"/>
        <v>0</v>
      </c>
      <c r="B339" s="10">
        <f t="shared" si="252"/>
        <v>17</v>
      </c>
      <c r="C339" s="77">
        <f t="shared" si="253"/>
        <v>0</v>
      </c>
      <c r="D339" s="15">
        <f t="shared" si="254"/>
        <v>0</v>
      </c>
      <c r="E339" s="19">
        <f t="shared" si="255"/>
        <v>0</v>
      </c>
      <c r="F339" s="19">
        <f t="shared" si="256"/>
        <v>0</v>
      </c>
      <c r="G339" s="19">
        <f t="shared" si="257"/>
        <v>0</v>
      </c>
      <c r="H339" s="19">
        <f t="shared" si="258"/>
        <v>0</v>
      </c>
      <c r="I339" s="15">
        <f t="shared" si="259"/>
        <v>0</v>
      </c>
      <c r="J339" s="19">
        <f t="shared" si="260"/>
        <v>980.53780513661286</v>
      </c>
      <c r="K339" s="19">
        <f t="shared" si="261"/>
        <v>888.93525359408488</v>
      </c>
      <c r="L339" s="19">
        <f t="shared" si="262"/>
        <v>915.03746882384587</v>
      </c>
      <c r="M339" s="19">
        <f t="shared" si="263"/>
        <v>941.94029849847504</v>
      </c>
      <c r="N339" s="19">
        <f t="shared" si="264"/>
        <v>969.66942151858802</v>
      </c>
      <c r="O339" s="19">
        <f t="shared" si="265"/>
        <v>998.25131721887271</v>
      </c>
      <c r="P339" s="19">
        <f t="shared" si="266"/>
        <v>1027.7124831109866</v>
      </c>
      <c r="Q339" s="19">
        <f t="shared" si="267"/>
        <v>1058.0807515415561</v>
      </c>
      <c r="R339" s="19">
        <f t="shared" ref="R339:R398" si="268">R$321*$A324</f>
        <v>1089.3859185874196</v>
      </c>
      <c r="S339" s="19">
        <f>S$321*$A323</f>
        <v>1121.6559007836322</v>
      </c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S339" s="10"/>
      <c r="AT339" s="17"/>
      <c r="AU339" s="10"/>
      <c r="AV339" s="10"/>
      <c r="AW339" s="10"/>
      <c r="AX339" s="10"/>
      <c r="AY339" s="10"/>
      <c r="AZ339" s="10"/>
      <c r="BA339" s="10"/>
      <c r="BB339" s="10"/>
      <c r="BC339" s="18"/>
      <c r="BD339" s="18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CA339" s="10">
        <f t="shared" si="250"/>
        <v>9991.2066188140743</v>
      </c>
    </row>
    <row r="340" spans="1:79">
      <c r="A340" s="81">
        <f t="shared" si="251"/>
        <v>0</v>
      </c>
      <c r="B340" s="10">
        <f t="shared" si="252"/>
        <v>18</v>
      </c>
      <c r="C340" s="77">
        <f t="shared" si="253"/>
        <v>0</v>
      </c>
      <c r="D340" s="15">
        <f t="shared" si="254"/>
        <v>0</v>
      </c>
      <c r="E340" s="19">
        <f t="shared" si="255"/>
        <v>0</v>
      </c>
      <c r="F340" s="19">
        <f t="shared" si="256"/>
        <v>0</v>
      </c>
      <c r="G340" s="19">
        <f t="shared" si="257"/>
        <v>0</v>
      </c>
      <c r="H340" s="19">
        <f t="shared" si="258"/>
        <v>0</v>
      </c>
      <c r="I340" s="15">
        <f t="shared" si="259"/>
        <v>0</v>
      </c>
      <c r="J340" s="19">
        <f t="shared" si="260"/>
        <v>0</v>
      </c>
      <c r="K340" s="19">
        <f t="shared" si="261"/>
        <v>888.93525359408488</v>
      </c>
      <c r="L340" s="19">
        <f t="shared" si="262"/>
        <v>915.03746882384587</v>
      </c>
      <c r="M340" s="19">
        <f t="shared" si="263"/>
        <v>941.94029849847504</v>
      </c>
      <c r="N340" s="19">
        <f t="shared" si="264"/>
        <v>969.66942151858802</v>
      </c>
      <c r="O340" s="19">
        <f t="shared" si="265"/>
        <v>998.25131721887271</v>
      </c>
      <c r="P340" s="19">
        <f t="shared" si="266"/>
        <v>1027.7124831109866</v>
      </c>
      <c r="Q340" s="19">
        <f t="shared" si="267"/>
        <v>1058.0807515415561</v>
      </c>
      <c r="R340" s="19">
        <f t="shared" si="268"/>
        <v>1089.3859185874196</v>
      </c>
      <c r="S340" s="19">
        <f t="shared" ref="S340:S398" si="269">S$321*$A324</f>
        <v>1121.6559007836322</v>
      </c>
      <c r="T340" s="19">
        <f>T$321*$A323</f>
        <v>1154.9231444665281</v>
      </c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S340" s="10"/>
      <c r="AT340" s="17"/>
      <c r="AU340" s="10"/>
      <c r="AV340" s="10"/>
      <c r="AW340" s="10"/>
      <c r="AX340" s="10"/>
      <c r="AY340" s="10"/>
      <c r="AZ340" s="10"/>
      <c r="BA340" s="10"/>
      <c r="BB340" s="10"/>
      <c r="BC340" s="18"/>
      <c r="BD340" s="18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CA340" s="10">
        <f t="shared" si="250"/>
        <v>10165.591958143988</v>
      </c>
    </row>
    <row r="341" spans="1:79">
      <c r="A341" s="81">
        <f t="shared" si="251"/>
        <v>0</v>
      </c>
      <c r="B341" s="10">
        <f t="shared" si="252"/>
        <v>19</v>
      </c>
      <c r="C341" s="77">
        <f t="shared" si="253"/>
        <v>0</v>
      </c>
      <c r="D341" s="15">
        <f t="shared" si="254"/>
        <v>0</v>
      </c>
      <c r="E341" s="19">
        <f t="shared" si="255"/>
        <v>0</v>
      </c>
      <c r="F341" s="19">
        <f t="shared" si="256"/>
        <v>0</v>
      </c>
      <c r="G341" s="19">
        <f t="shared" si="257"/>
        <v>0</v>
      </c>
      <c r="H341" s="19">
        <f t="shared" si="258"/>
        <v>0</v>
      </c>
      <c r="I341" s="15">
        <f t="shared" si="259"/>
        <v>0</v>
      </c>
      <c r="J341" s="19">
        <f t="shared" si="260"/>
        <v>0</v>
      </c>
      <c r="K341" s="19">
        <f t="shared" si="261"/>
        <v>0</v>
      </c>
      <c r="L341" s="19">
        <f t="shared" si="262"/>
        <v>915.03746882384587</v>
      </c>
      <c r="M341" s="19">
        <f t="shared" si="263"/>
        <v>941.94029849847504</v>
      </c>
      <c r="N341" s="19">
        <f t="shared" si="264"/>
        <v>969.66942151858802</v>
      </c>
      <c r="O341" s="19">
        <f t="shared" si="265"/>
        <v>998.25131721887271</v>
      </c>
      <c r="P341" s="19">
        <f t="shared" si="266"/>
        <v>1027.7124831109866</v>
      </c>
      <c r="Q341" s="19">
        <f t="shared" si="267"/>
        <v>1058.0807515415561</v>
      </c>
      <c r="R341" s="19">
        <f t="shared" si="268"/>
        <v>1089.3859185874196</v>
      </c>
      <c r="S341" s="19">
        <f t="shared" si="269"/>
        <v>1121.6559007836322</v>
      </c>
      <c r="T341" s="19">
        <f t="shared" ref="T341:T398" si="270">T$321*$A324</f>
        <v>1154.9231444665281</v>
      </c>
      <c r="U341" s="19">
        <f>U$321*$A323</f>
        <v>1189.2191089947426</v>
      </c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S341" s="10"/>
      <c r="AT341" s="17"/>
      <c r="AU341" s="10"/>
      <c r="AV341" s="10"/>
      <c r="AW341" s="10"/>
      <c r="AX341" s="10"/>
      <c r="AY341" s="10"/>
      <c r="AZ341" s="10"/>
      <c r="BA341" s="10"/>
      <c r="BB341" s="10"/>
      <c r="BC341" s="18"/>
      <c r="BD341" s="18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CA341" s="10">
        <f t="shared" si="250"/>
        <v>10465.875813544648</v>
      </c>
    </row>
    <row r="342" spans="1:79">
      <c r="A342" s="81">
        <f t="shared" si="251"/>
        <v>0</v>
      </c>
      <c r="B342" s="10">
        <f t="shared" si="252"/>
        <v>20</v>
      </c>
      <c r="C342" s="77">
        <f t="shared" si="253"/>
        <v>0</v>
      </c>
      <c r="D342" s="15">
        <f t="shared" si="254"/>
        <v>0</v>
      </c>
      <c r="E342" s="19">
        <f t="shared" si="255"/>
        <v>0</v>
      </c>
      <c r="F342" s="19">
        <f t="shared" si="256"/>
        <v>0</v>
      </c>
      <c r="G342" s="19">
        <f t="shared" si="257"/>
        <v>0</v>
      </c>
      <c r="H342" s="19">
        <f t="shared" si="258"/>
        <v>0</v>
      </c>
      <c r="I342" s="15">
        <f t="shared" si="259"/>
        <v>0</v>
      </c>
      <c r="J342" s="19">
        <f t="shared" si="260"/>
        <v>0</v>
      </c>
      <c r="K342" s="19">
        <f t="shared" si="261"/>
        <v>0</v>
      </c>
      <c r="L342" s="19">
        <f t="shared" si="262"/>
        <v>0</v>
      </c>
      <c r="M342" s="19">
        <f t="shared" si="263"/>
        <v>941.94029849847504</v>
      </c>
      <c r="N342" s="19">
        <f t="shared" si="264"/>
        <v>969.66942151858802</v>
      </c>
      <c r="O342" s="19">
        <f t="shared" si="265"/>
        <v>998.25131721887271</v>
      </c>
      <c r="P342" s="19">
        <f t="shared" si="266"/>
        <v>1027.7124831109866</v>
      </c>
      <c r="Q342" s="19">
        <f t="shared" si="267"/>
        <v>1058.0807515415561</v>
      </c>
      <c r="R342" s="19">
        <f t="shared" si="268"/>
        <v>1089.3859185874196</v>
      </c>
      <c r="S342" s="19">
        <f t="shared" si="269"/>
        <v>1121.6559007836322</v>
      </c>
      <c r="T342" s="19">
        <f t="shared" si="270"/>
        <v>1154.9231444665281</v>
      </c>
      <c r="U342" s="19">
        <f t="shared" ref="U342:U398" si="271">U$321*$A324</f>
        <v>1189.2191089947426</v>
      </c>
      <c r="V342" s="19">
        <f>V$321*$A323</f>
        <v>1224.5756077635544</v>
      </c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S342" s="10"/>
      <c r="AT342" s="17"/>
      <c r="AU342" s="10"/>
      <c r="AV342" s="10"/>
      <c r="AW342" s="10"/>
      <c r="AX342" s="10"/>
      <c r="AY342" s="10"/>
      <c r="AZ342" s="10"/>
      <c r="BA342" s="10"/>
      <c r="BB342" s="10"/>
      <c r="BC342" s="18"/>
      <c r="BD342" s="18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CA342" s="10">
        <f t="shared" si="250"/>
        <v>10775.413952484356</v>
      </c>
    </row>
    <row r="343" spans="1:79">
      <c r="A343" s="81">
        <f t="shared" si="251"/>
        <v>0</v>
      </c>
      <c r="B343" s="10">
        <f t="shared" si="252"/>
        <v>21</v>
      </c>
      <c r="C343" s="77">
        <f t="shared" si="253"/>
        <v>0</v>
      </c>
      <c r="D343" s="15">
        <f t="shared" si="254"/>
        <v>0</v>
      </c>
      <c r="E343" s="19">
        <f t="shared" si="255"/>
        <v>0</v>
      </c>
      <c r="F343" s="19">
        <f t="shared" si="256"/>
        <v>0</v>
      </c>
      <c r="G343" s="19">
        <f t="shared" si="257"/>
        <v>0</v>
      </c>
      <c r="H343" s="19">
        <f t="shared" si="258"/>
        <v>0</v>
      </c>
      <c r="I343" s="15">
        <f t="shared" si="259"/>
        <v>0</v>
      </c>
      <c r="J343" s="19">
        <f t="shared" si="260"/>
        <v>0</v>
      </c>
      <c r="K343" s="19">
        <f t="shared" si="261"/>
        <v>0</v>
      </c>
      <c r="L343" s="19">
        <f t="shared" si="262"/>
        <v>0</v>
      </c>
      <c r="M343" s="19">
        <f t="shared" si="263"/>
        <v>0</v>
      </c>
      <c r="N343" s="19">
        <f t="shared" si="264"/>
        <v>969.66942151858802</v>
      </c>
      <c r="O343" s="19">
        <f t="shared" si="265"/>
        <v>998.25131721887271</v>
      </c>
      <c r="P343" s="19">
        <f t="shared" si="266"/>
        <v>1027.7124831109866</v>
      </c>
      <c r="Q343" s="19">
        <f t="shared" si="267"/>
        <v>1058.0807515415561</v>
      </c>
      <c r="R343" s="19">
        <f t="shared" si="268"/>
        <v>1089.3859185874196</v>
      </c>
      <c r="S343" s="19">
        <f t="shared" si="269"/>
        <v>1121.6559007836322</v>
      </c>
      <c r="T343" s="19">
        <f t="shared" si="270"/>
        <v>1154.9231444665281</v>
      </c>
      <c r="U343" s="19">
        <f t="shared" si="271"/>
        <v>1189.2191089947426</v>
      </c>
      <c r="V343" s="19">
        <f t="shared" ref="V343:V398" si="272">V$321*$A324</f>
        <v>1224.5756077635544</v>
      </c>
      <c r="W343" s="19">
        <f>W$321*$A323</f>
        <v>1261.0269145928614</v>
      </c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S343" s="10"/>
      <c r="AT343" s="17"/>
      <c r="AU343" s="10"/>
      <c r="AV343" s="10"/>
      <c r="AW343" s="10"/>
      <c r="AX343" s="10"/>
      <c r="AY343" s="10"/>
      <c r="AZ343" s="10"/>
      <c r="BA343" s="10"/>
      <c r="BB343" s="10"/>
      <c r="BC343" s="18"/>
      <c r="BD343" s="18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CA343" s="10">
        <f t="shared" si="250"/>
        <v>11094.500568578742</v>
      </c>
    </row>
    <row r="344" spans="1:79">
      <c r="A344" s="81">
        <f t="shared" si="251"/>
        <v>0</v>
      </c>
      <c r="B344" s="10">
        <f t="shared" si="252"/>
        <v>22</v>
      </c>
      <c r="C344" s="77">
        <f t="shared" si="253"/>
        <v>0</v>
      </c>
      <c r="D344" s="15">
        <f t="shared" si="254"/>
        <v>0</v>
      </c>
      <c r="E344" s="19">
        <f t="shared" si="255"/>
        <v>0</v>
      </c>
      <c r="F344" s="19">
        <f t="shared" si="256"/>
        <v>0</v>
      </c>
      <c r="G344" s="19">
        <f t="shared" si="257"/>
        <v>0</v>
      </c>
      <c r="H344" s="19">
        <f t="shared" si="258"/>
        <v>0</v>
      </c>
      <c r="I344" s="15">
        <f t="shared" si="259"/>
        <v>0</v>
      </c>
      <c r="J344" s="19">
        <f t="shared" si="260"/>
        <v>0</v>
      </c>
      <c r="K344" s="19">
        <f t="shared" si="261"/>
        <v>0</v>
      </c>
      <c r="L344" s="19">
        <f t="shared" si="262"/>
        <v>0</v>
      </c>
      <c r="M344" s="19">
        <f t="shared" si="263"/>
        <v>0</v>
      </c>
      <c r="N344" s="19">
        <f t="shared" si="264"/>
        <v>0</v>
      </c>
      <c r="O344" s="19">
        <f t="shared" si="265"/>
        <v>998.25131721887271</v>
      </c>
      <c r="P344" s="19">
        <f t="shared" si="266"/>
        <v>1027.7124831109866</v>
      </c>
      <c r="Q344" s="19">
        <f t="shared" si="267"/>
        <v>1058.0807515415561</v>
      </c>
      <c r="R344" s="19">
        <f t="shared" si="268"/>
        <v>1089.3859185874196</v>
      </c>
      <c r="S344" s="19">
        <f t="shared" si="269"/>
        <v>1121.6559007836322</v>
      </c>
      <c r="T344" s="19">
        <f t="shared" si="270"/>
        <v>1154.9231444665281</v>
      </c>
      <c r="U344" s="19">
        <f t="shared" si="271"/>
        <v>1189.2191089947426</v>
      </c>
      <c r="V344" s="19">
        <f t="shared" si="272"/>
        <v>1224.5756077635544</v>
      </c>
      <c r="W344" s="19">
        <f t="shared" ref="W344:W398" si="273">W$321*$A324</f>
        <v>1261.0269145928614</v>
      </c>
      <c r="X344" s="19">
        <f>X$321*$A323</f>
        <v>1298.60868673507</v>
      </c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S344" s="10"/>
      <c r="AT344" s="17"/>
      <c r="AU344" s="10"/>
      <c r="AV344" s="10"/>
      <c r="AW344" s="10"/>
      <c r="AX344" s="10"/>
      <c r="AY344" s="10"/>
      <c r="AZ344" s="10"/>
      <c r="BA344" s="10"/>
      <c r="BB344" s="10"/>
      <c r="BC344" s="18"/>
      <c r="BD344" s="18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CA344" s="10">
        <f t="shared" si="250"/>
        <v>11423.439833795224</v>
      </c>
    </row>
    <row r="345" spans="1:79">
      <c r="A345" s="81">
        <f t="shared" si="251"/>
        <v>0</v>
      </c>
      <c r="B345" s="10">
        <f t="shared" si="252"/>
        <v>23</v>
      </c>
      <c r="C345" s="77">
        <f t="shared" si="253"/>
        <v>0</v>
      </c>
      <c r="D345" s="15">
        <f t="shared" si="254"/>
        <v>0</v>
      </c>
      <c r="E345" s="19">
        <f t="shared" si="255"/>
        <v>0</v>
      </c>
      <c r="F345" s="19">
        <f t="shared" si="256"/>
        <v>0</v>
      </c>
      <c r="G345" s="19">
        <f t="shared" si="257"/>
        <v>0</v>
      </c>
      <c r="H345" s="19">
        <f t="shared" si="258"/>
        <v>0</v>
      </c>
      <c r="I345" s="15">
        <f t="shared" si="259"/>
        <v>0</v>
      </c>
      <c r="J345" s="19">
        <f t="shared" si="260"/>
        <v>0</v>
      </c>
      <c r="K345" s="19">
        <f t="shared" si="261"/>
        <v>0</v>
      </c>
      <c r="L345" s="19">
        <f t="shared" si="262"/>
        <v>0</v>
      </c>
      <c r="M345" s="19">
        <f t="shared" si="263"/>
        <v>0</v>
      </c>
      <c r="N345" s="19">
        <f t="shared" si="264"/>
        <v>0</v>
      </c>
      <c r="O345" s="19">
        <f t="shared" si="265"/>
        <v>0</v>
      </c>
      <c r="P345" s="19">
        <f t="shared" si="266"/>
        <v>1027.7124831109866</v>
      </c>
      <c r="Q345" s="19">
        <f t="shared" si="267"/>
        <v>1058.0807515415561</v>
      </c>
      <c r="R345" s="19">
        <f t="shared" si="268"/>
        <v>1089.3859185874196</v>
      </c>
      <c r="S345" s="19">
        <f t="shared" si="269"/>
        <v>1121.6559007836322</v>
      </c>
      <c r="T345" s="19">
        <f t="shared" si="270"/>
        <v>1154.9231444665281</v>
      </c>
      <c r="U345" s="19">
        <f t="shared" si="271"/>
        <v>1189.2191089947426</v>
      </c>
      <c r="V345" s="19">
        <f t="shared" si="272"/>
        <v>1224.5756077635544</v>
      </c>
      <c r="W345" s="19">
        <f t="shared" si="273"/>
        <v>1261.0269145928614</v>
      </c>
      <c r="X345" s="19">
        <f t="shared" ref="X345:X398" si="274">X$321*$A324</f>
        <v>1298.60868673507</v>
      </c>
      <c r="Y345" s="19">
        <f>Y$321*$A323</f>
        <v>1337.3551785926093</v>
      </c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S345" s="10"/>
      <c r="AT345" s="17"/>
      <c r="AU345" s="10"/>
      <c r="AV345" s="10"/>
      <c r="AW345" s="10"/>
      <c r="AX345" s="10"/>
      <c r="AY345" s="10"/>
      <c r="AZ345" s="10"/>
      <c r="BA345" s="10"/>
      <c r="BB345" s="10"/>
      <c r="BC345" s="18"/>
      <c r="BD345" s="18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CA345" s="10">
        <f t="shared" si="250"/>
        <v>11762.543695168959</v>
      </c>
    </row>
    <row r="346" spans="1:79">
      <c r="A346" s="81">
        <f t="shared" si="251"/>
        <v>0</v>
      </c>
      <c r="B346" s="10">
        <f t="shared" si="252"/>
        <v>24</v>
      </c>
      <c r="C346" s="77">
        <f t="shared" si="253"/>
        <v>0</v>
      </c>
      <c r="D346" s="15">
        <f t="shared" si="254"/>
        <v>0</v>
      </c>
      <c r="E346" s="19">
        <f t="shared" si="255"/>
        <v>0</v>
      </c>
      <c r="F346" s="19">
        <f t="shared" si="256"/>
        <v>0</v>
      </c>
      <c r="G346" s="19">
        <f t="shared" si="257"/>
        <v>0</v>
      </c>
      <c r="H346" s="19">
        <f t="shared" si="258"/>
        <v>0</v>
      </c>
      <c r="I346" s="15">
        <f t="shared" si="259"/>
        <v>0</v>
      </c>
      <c r="J346" s="19">
        <f t="shared" si="260"/>
        <v>0</v>
      </c>
      <c r="K346" s="19">
        <f t="shared" si="261"/>
        <v>0</v>
      </c>
      <c r="L346" s="19">
        <f t="shared" si="262"/>
        <v>0</v>
      </c>
      <c r="M346" s="19">
        <f t="shared" si="263"/>
        <v>0</v>
      </c>
      <c r="N346" s="19">
        <f t="shared" si="264"/>
        <v>0</v>
      </c>
      <c r="O346" s="19">
        <f t="shared" si="265"/>
        <v>0</v>
      </c>
      <c r="P346" s="19">
        <f t="shared" si="266"/>
        <v>0</v>
      </c>
      <c r="Q346" s="19">
        <f t="shared" si="267"/>
        <v>1058.0807515415561</v>
      </c>
      <c r="R346" s="19">
        <f t="shared" si="268"/>
        <v>1089.3859185874196</v>
      </c>
      <c r="S346" s="19">
        <f t="shared" si="269"/>
        <v>1121.6559007836322</v>
      </c>
      <c r="T346" s="19">
        <f t="shared" si="270"/>
        <v>1154.9231444665281</v>
      </c>
      <c r="U346" s="19">
        <f t="shared" si="271"/>
        <v>1189.2191089947426</v>
      </c>
      <c r="V346" s="19">
        <f t="shared" si="272"/>
        <v>1224.5756077635544</v>
      </c>
      <c r="W346" s="19">
        <f t="shared" si="273"/>
        <v>1261.0269145928614</v>
      </c>
      <c r="X346" s="19">
        <f t="shared" si="274"/>
        <v>1298.60868673507</v>
      </c>
      <c r="Y346" s="19">
        <f t="shared" ref="Y346:Y398" si="275">Y$321*$A324</f>
        <v>1337.3551785926093</v>
      </c>
      <c r="Z346" s="19">
        <f>Z$321*$A323</f>
        <v>0</v>
      </c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S346" s="10"/>
      <c r="AT346" s="17"/>
      <c r="AU346" s="10"/>
      <c r="AV346" s="10"/>
      <c r="AW346" s="10"/>
      <c r="AX346" s="10"/>
      <c r="AY346" s="10"/>
      <c r="AZ346" s="10"/>
      <c r="BA346" s="10"/>
      <c r="BB346" s="10"/>
      <c r="BC346" s="18"/>
      <c r="BD346" s="18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CA346" s="10">
        <f t="shared" si="250"/>
        <v>10734.831212057972</v>
      </c>
    </row>
    <row r="347" spans="1:79">
      <c r="A347" s="81">
        <f t="shared" si="251"/>
        <v>0</v>
      </c>
      <c r="B347" s="10">
        <f t="shared" si="252"/>
        <v>25</v>
      </c>
      <c r="C347" s="77">
        <f t="shared" si="253"/>
        <v>0</v>
      </c>
      <c r="D347" s="15">
        <f t="shared" si="254"/>
        <v>0</v>
      </c>
      <c r="E347" s="19">
        <f t="shared" si="255"/>
        <v>0</v>
      </c>
      <c r="F347" s="19">
        <f t="shared" si="256"/>
        <v>0</v>
      </c>
      <c r="G347" s="19">
        <f t="shared" si="257"/>
        <v>0</v>
      </c>
      <c r="H347" s="19">
        <f t="shared" si="258"/>
        <v>0</v>
      </c>
      <c r="I347" s="15">
        <f t="shared" si="259"/>
        <v>0</v>
      </c>
      <c r="J347" s="19">
        <f t="shared" si="260"/>
        <v>0</v>
      </c>
      <c r="K347" s="19">
        <f t="shared" si="261"/>
        <v>0</v>
      </c>
      <c r="L347" s="19">
        <f t="shared" si="262"/>
        <v>0</v>
      </c>
      <c r="M347" s="19">
        <f t="shared" si="263"/>
        <v>0</v>
      </c>
      <c r="N347" s="19">
        <f t="shared" si="264"/>
        <v>0</v>
      </c>
      <c r="O347" s="19">
        <f t="shared" si="265"/>
        <v>0</v>
      </c>
      <c r="P347" s="19">
        <f t="shared" si="266"/>
        <v>0</v>
      </c>
      <c r="Q347" s="19">
        <f t="shared" si="267"/>
        <v>0</v>
      </c>
      <c r="R347" s="19">
        <f t="shared" si="268"/>
        <v>1089.3859185874196</v>
      </c>
      <c r="S347" s="19">
        <f t="shared" si="269"/>
        <v>1121.6559007836322</v>
      </c>
      <c r="T347" s="19">
        <f t="shared" si="270"/>
        <v>1154.9231444665281</v>
      </c>
      <c r="U347" s="19">
        <f t="shared" si="271"/>
        <v>1189.2191089947426</v>
      </c>
      <c r="V347" s="19">
        <f t="shared" si="272"/>
        <v>1224.5756077635544</v>
      </c>
      <c r="W347" s="19">
        <f t="shared" si="273"/>
        <v>1261.0269145928614</v>
      </c>
      <c r="X347" s="19">
        <f t="shared" si="274"/>
        <v>1298.60868673507</v>
      </c>
      <c r="Y347" s="19">
        <f t="shared" si="275"/>
        <v>1337.3551785926093</v>
      </c>
      <c r="Z347" s="19">
        <f t="shared" ref="Z347:Z398" si="276">Z$321*$A324</f>
        <v>0</v>
      </c>
      <c r="AA347" s="19">
        <f>AA$321*$A323</f>
        <v>0</v>
      </c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S347" s="10"/>
      <c r="AT347" s="17"/>
      <c r="AU347" s="10"/>
      <c r="AV347" s="10"/>
      <c r="AW347" s="10"/>
      <c r="AX347" s="10"/>
      <c r="AY347" s="10"/>
      <c r="AZ347" s="10"/>
      <c r="BA347" s="10"/>
      <c r="BB347" s="10"/>
      <c r="BC347" s="18"/>
      <c r="BD347" s="18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CA347" s="10">
        <f t="shared" si="250"/>
        <v>9676.7504605164177</v>
      </c>
    </row>
    <row r="348" spans="1:79">
      <c r="A348" s="81">
        <f t="shared" si="251"/>
        <v>0</v>
      </c>
      <c r="B348" s="10">
        <f t="shared" si="252"/>
        <v>26</v>
      </c>
      <c r="C348" s="77">
        <f t="shared" si="253"/>
        <v>0</v>
      </c>
      <c r="D348" s="15">
        <f t="shared" si="254"/>
        <v>0</v>
      </c>
      <c r="E348" s="19">
        <f t="shared" si="255"/>
        <v>0</v>
      </c>
      <c r="F348" s="19">
        <f t="shared" si="256"/>
        <v>0</v>
      </c>
      <c r="G348" s="19">
        <f t="shared" si="257"/>
        <v>0</v>
      </c>
      <c r="H348" s="19">
        <f t="shared" si="258"/>
        <v>0</v>
      </c>
      <c r="I348" s="15">
        <f t="shared" si="259"/>
        <v>0</v>
      </c>
      <c r="J348" s="19">
        <f t="shared" si="260"/>
        <v>0</v>
      </c>
      <c r="K348" s="19">
        <f t="shared" si="261"/>
        <v>0</v>
      </c>
      <c r="L348" s="19">
        <f t="shared" si="262"/>
        <v>0</v>
      </c>
      <c r="M348" s="19">
        <f t="shared" si="263"/>
        <v>0</v>
      </c>
      <c r="N348" s="19">
        <f t="shared" si="264"/>
        <v>0</v>
      </c>
      <c r="O348" s="19">
        <f t="shared" si="265"/>
        <v>0</v>
      </c>
      <c r="P348" s="19">
        <f t="shared" si="266"/>
        <v>0</v>
      </c>
      <c r="Q348" s="19">
        <f t="shared" si="267"/>
        <v>0</v>
      </c>
      <c r="R348" s="19">
        <f t="shared" si="268"/>
        <v>0</v>
      </c>
      <c r="S348" s="19">
        <f t="shared" si="269"/>
        <v>1121.6559007836322</v>
      </c>
      <c r="T348" s="19">
        <f t="shared" si="270"/>
        <v>1154.9231444665281</v>
      </c>
      <c r="U348" s="19">
        <f t="shared" si="271"/>
        <v>1189.2191089947426</v>
      </c>
      <c r="V348" s="19">
        <f t="shared" si="272"/>
        <v>1224.5756077635544</v>
      </c>
      <c r="W348" s="19">
        <f t="shared" si="273"/>
        <v>1261.0269145928614</v>
      </c>
      <c r="X348" s="19">
        <f t="shared" si="274"/>
        <v>1298.60868673507</v>
      </c>
      <c r="Y348" s="19">
        <f t="shared" si="275"/>
        <v>1337.3551785926093</v>
      </c>
      <c r="Z348" s="19">
        <f t="shared" si="276"/>
        <v>0</v>
      </c>
      <c r="AA348" s="19">
        <f t="shared" ref="AA348:AA398" si="277">AA$321*$A324</f>
        <v>0</v>
      </c>
      <c r="AB348" s="19">
        <f>AB$321*$A323</f>
        <v>0</v>
      </c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S348" s="10"/>
      <c r="AT348" s="17"/>
      <c r="AU348" s="10"/>
      <c r="AV348" s="10"/>
      <c r="AW348" s="10"/>
      <c r="AX348" s="10"/>
      <c r="AY348" s="10"/>
      <c r="AZ348" s="10"/>
      <c r="BA348" s="10"/>
      <c r="BB348" s="10"/>
      <c r="BC348" s="18"/>
      <c r="BD348" s="18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CA348" s="10">
        <f t="shared" si="250"/>
        <v>8587.3645419289969</v>
      </c>
    </row>
    <row r="349" spans="1:79">
      <c r="A349" s="81">
        <f t="shared" si="251"/>
        <v>0</v>
      </c>
      <c r="B349" s="10">
        <f t="shared" si="252"/>
        <v>27</v>
      </c>
      <c r="C349" s="77">
        <f t="shared" si="253"/>
        <v>0</v>
      </c>
      <c r="D349" s="15">
        <f t="shared" si="254"/>
        <v>0</v>
      </c>
      <c r="E349" s="19">
        <f t="shared" si="255"/>
        <v>0</v>
      </c>
      <c r="F349" s="19">
        <f t="shared" si="256"/>
        <v>0</v>
      </c>
      <c r="G349" s="19">
        <f t="shared" si="257"/>
        <v>0</v>
      </c>
      <c r="H349" s="19">
        <f t="shared" si="258"/>
        <v>0</v>
      </c>
      <c r="I349" s="15">
        <f t="shared" si="259"/>
        <v>0</v>
      </c>
      <c r="J349" s="19">
        <f t="shared" si="260"/>
        <v>0</v>
      </c>
      <c r="K349" s="19">
        <f t="shared" si="261"/>
        <v>0</v>
      </c>
      <c r="L349" s="19">
        <f t="shared" si="262"/>
        <v>0</v>
      </c>
      <c r="M349" s="19">
        <f t="shared" si="263"/>
        <v>0</v>
      </c>
      <c r="N349" s="19">
        <f t="shared" si="264"/>
        <v>0</v>
      </c>
      <c r="O349" s="19">
        <f t="shared" si="265"/>
        <v>0</v>
      </c>
      <c r="P349" s="19">
        <f t="shared" si="266"/>
        <v>0</v>
      </c>
      <c r="Q349" s="19">
        <f t="shared" si="267"/>
        <v>0</v>
      </c>
      <c r="R349" s="19">
        <f t="shared" si="268"/>
        <v>0</v>
      </c>
      <c r="S349" s="19">
        <f t="shared" si="269"/>
        <v>0</v>
      </c>
      <c r="T349" s="19">
        <f t="shared" si="270"/>
        <v>1154.9231444665281</v>
      </c>
      <c r="U349" s="19">
        <f t="shared" si="271"/>
        <v>1189.2191089947426</v>
      </c>
      <c r="V349" s="19">
        <f t="shared" si="272"/>
        <v>1224.5756077635544</v>
      </c>
      <c r="W349" s="19">
        <f t="shared" si="273"/>
        <v>1261.0269145928614</v>
      </c>
      <c r="X349" s="19">
        <f t="shared" si="274"/>
        <v>1298.60868673507</v>
      </c>
      <c r="Y349" s="19">
        <f t="shared" si="275"/>
        <v>1337.3551785926093</v>
      </c>
      <c r="Z349" s="19">
        <f t="shared" si="276"/>
        <v>0</v>
      </c>
      <c r="AA349" s="19">
        <f t="shared" si="277"/>
        <v>0</v>
      </c>
      <c r="AB349" s="19">
        <f t="shared" ref="AB349:AB398" si="278">AB$321*$A324</f>
        <v>0</v>
      </c>
      <c r="AC349" s="19">
        <f>AC$321*$A323</f>
        <v>0</v>
      </c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S349" s="10"/>
      <c r="AT349" s="17"/>
      <c r="AU349" s="10"/>
      <c r="AV349" s="10"/>
      <c r="AW349" s="10"/>
      <c r="AX349" s="10"/>
      <c r="AY349" s="10"/>
      <c r="AZ349" s="10"/>
      <c r="BA349" s="10"/>
      <c r="BB349" s="10"/>
      <c r="BC349" s="18"/>
      <c r="BD349" s="18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CA349" s="10">
        <f t="shared" si="250"/>
        <v>7465.7086411453665</v>
      </c>
    </row>
    <row r="350" spans="1:79">
      <c r="A350" s="81">
        <f t="shared" si="251"/>
        <v>0</v>
      </c>
      <c r="B350" s="10">
        <f t="shared" si="252"/>
        <v>28</v>
      </c>
      <c r="C350" s="77">
        <f t="shared" si="253"/>
        <v>0</v>
      </c>
      <c r="D350" s="15">
        <f t="shared" si="254"/>
        <v>0</v>
      </c>
      <c r="E350" s="19">
        <f t="shared" si="255"/>
        <v>0</v>
      </c>
      <c r="F350" s="19">
        <f t="shared" si="256"/>
        <v>0</v>
      </c>
      <c r="G350" s="19">
        <f t="shared" si="257"/>
        <v>0</v>
      </c>
      <c r="H350" s="19">
        <f t="shared" si="258"/>
        <v>0</v>
      </c>
      <c r="I350" s="15">
        <f t="shared" si="259"/>
        <v>0</v>
      </c>
      <c r="J350" s="19">
        <f t="shared" si="260"/>
        <v>0</v>
      </c>
      <c r="K350" s="19">
        <f t="shared" si="261"/>
        <v>0</v>
      </c>
      <c r="L350" s="19">
        <f t="shared" si="262"/>
        <v>0</v>
      </c>
      <c r="M350" s="19">
        <f t="shared" si="263"/>
        <v>0</v>
      </c>
      <c r="N350" s="19">
        <f t="shared" si="264"/>
        <v>0</v>
      </c>
      <c r="O350" s="19">
        <f t="shared" si="265"/>
        <v>0</v>
      </c>
      <c r="P350" s="19">
        <f t="shared" si="266"/>
        <v>0</v>
      </c>
      <c r="Q350" s="19">
        <f t="shared" si="267"/>
        <v>0</v>
      </c>
      <c r="R350" s="19">
        <f t="shared" si="268"/>
        <v>0</v>
      </c>
      <c r="S350" s="19">
        <f t="shared" si="269"/>
        <v>0</v>
      </c>
      <c r="T350" s="19">
        <f t="shared" si="270"/>
        <v>0</v>
      </c>
      <c r="U350" s="19">
        <f t="shared" si="271"/>
        <v>1189.2191089947426</v>
      </c>
      <c r="V350" s="19">
        <f t="shared" si="272"/>
        <v>1224.5756077635544</v>
      </c>
      <c r="W350" s="19">
        <f t="shared" si="273"/>
        <v>1261.0269145928614</v>
      </c>
      <c r="X350" s="19">
        <f t="shared" si="274"/>
        <v>1298.60868673507</v>
      </c>
      <c r="Y350" s="19">
        <f t="shared" si="275"/>
        <v>1337.3551785926093</v>
      </c>
      <c r="Z350" s="19">
        <f t="shared" si="276"/>
        <v>0</v>
      </c>
      <c r="AA350" s="19">
        <f t="shared" si="277"/>
        <v>0</v>
      </c>
      <c r="AB350" s="19">
        <f t="shared" si="278"/>
        <v>0</v>
      </c>
      <c r="AC350" s="19">
        <f t="shared" ref="AC350:AC398" si="279">AC$321*$A324</f>
        <v>0</v>
      </c>
      <c r="AD350" s="19">
        <f>AD$321*$A323</f>
        <v>0</v>
      </c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S350" s="10"/>
      <c r="AT350" s="17"/>
      <c r="AU350" s="10"/>
      <c r="AV350" s="10"/>
      <c r="AW350" s="10"/>
      <c r="AX350" s="10"/>
      <c r="AY350" s="10"/>
      <c r="AZ350" s="10"/>
      <c r="BA350" s="10"/>
      <c r="BB350" s="10"/>
      <c r="BC350" s="18"/>
      <c r="BD350" s="18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CA350" s="10">
        <f t="shared" si="250"/>
        <v>6310.7854966788373</v>
      </c>
    </row>
    <row r="351" spans="1:79">
      <c r="A351" s="81">
        <f t="shared" si="251"/>
        <v>0</v>
      </c>
      <c r="B351" s="10">
        <f t="shared" si="252"/>
        <v>29</v>
      </c>
      <c r="C351" s="77">
        <f t="shared" si="253"/>
        <v>0</v>
      </c>
      <c r="D351" s="15">
        <f t="shared" si="254"/>
        <v>0</v>
      </c>
      <c r="E351" s="19">
        <f t="shared" si="255"/>
        <v>0</v>
      </c>
      <c r="F351" s="19">
        <f t="shared" si="256"/>
        <v>0</v>
      </c>
      <c r="G351" s="19">
        <f t="shared" si="257"/>
        <v>0</v>
      </c>
      <c r="H351" s="19">
        <f t="shared" si="258"/>
        <v>0</v>
      </c>
      <c r="I351" s="15">
        <f t="shared" si="259"/>
        <v>0</v>
      </c>
      <c r="J351" s="19">
        <f t="shared" si="260"/>
        <v>0</v>
      </c>
      <c r="K351" s="19">
        <f t="shared" si="261"/>
        <v>0</v>
      </c>
      <c r="L351" s="19">
        <f t="shared" si="262"/>
        <v>0</v>
      </c>
      <c r="M351" s="19">
        <f t="shared" si="263"/>
        <v>0</v>
      </c>
      <c r="N351" s="19">
        <f t="shared" si="264"/>
        <v>0</v>
      </c>
      <c r="O351" s="19">
        <f t="shared" si="265"/>
        <v>0</v>
      </c>
      <c r="P351" s="19">
        <f t="shared" si="266"/>
        <v>0</v>
      </c>
      <c r="Q351" s="19">
        <f t="shared" si="267"/>
        <v>0</v>
      </c>
      <c r="R351" s="19">
        <f t="shared" si="268"/>
        <v>0</v>
      </c>
      <c r="S351" s="19">
        <f t="shared" si="269"/>
        <v>0</v>
      </c>
      <c r="T351" s="19">
        <f t="shared" si="270"/>
        <v>0</v>
      </c>
      <c r="U351" s="19">
        <f t="shared" si="271"/>
        <v>0</v>
      </c>
      <c r="V351" s="19">
        <f t="shared" si="272"/>
        <v>1224.5756077635544</v>
      </c>
      <c r="W351" s="19">
        <f t="shared" si="273"/>
        <v>1261.0269145928614</v>
      </c>
      <c r="X351" s="19">
        <f t="shared" si="274"/>
        <v>1298.60868673507</v>
      </c>
      <c r="Y351" s="19">
        <f t="shared" si="275"/>
        <v>1337.3551785926093</v>
      </c>
      <c r="Z351" s="19">
        <f t="shared" si="276"/>
        <v>0</v>
      </c>
      <c r="AA351" s="19">
        <f t="shared" si="277"/>
        <v>0</v>
      </c>
      <c r="AB351" s="19">
        <f t="shared" si="278"/>
        <v>0</v>
      </c>
      <c r="AC351" s="19">
        <f t="shared" si="279"/>
        <v>0</v>
      </c>
      <c r="AD351" s="19">
        <f t="shared" ref="AD351:AD398" si="280">AD$321*$A324</f>
        <v>0</v>
      </c>
      <c r="AE351" s="19">
        <f>AE$321*$A323</f>
        <v>0</v>
      </c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S351" s="10"/>
      <c r="AT351" s="17"/>
      <c r="AU351" s="10"/>
      <c r="AV351" s="10"/>
      <c r="AW351" s="10"/>
      <c r="AX351" s="10"/>
      <c r="AY351" s="10"/>
      <c r="AZ351" s="10"/>
      <c r="BA351" s="10"/>
      <c r="BB351" s="10"/>
      <c r="BC351" s="18"/>
      <c r="BD351" s="18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CA351" s="10">
        <f t="shared" si="250"/>
        <v>5121.5663876840954</v>
      </c>
    </row>
    <row r="352" spans="1:79">
      <c r="A352" s="81">
        <f t="shared" si="251"/>
        <v>0</v>
      </c>
      <c r="B352" s="10">
        <f t="shared" si="252"/>
        <v>30</v>
      </c>
      <c r="C352" s="77">
        <f t="shared" si="253"/>
        <v>0</v>
      </c>
      <c r="D352" s="15">
        <f t="shared" si="254"/>
        <v>0</v>
      </c>
      <c r="E352" s="19">
        <f t="shared" si="255"/>
        <v>0</v>
      </c>
      <c r="F352" s="19">
        <f t="shared" si="256"/>
        <v>0</v>
      </c>
      <c r="G352" s="19">
        <f t="shared" si="257"/>
        <v>0</v>
      </c>
      <c r="H352" s="19">
        <f t="shared" si="258"/>
        <v>0</v>
      </c>
      <c r="I352" s="15">
        <f t="shared" si="259"/>
        <v>0</v>
      </c>
      <c r="J352" s="19">
        <f t="shared" si="260"/>
        <v>0</v>
      </c>
      <c r="K352" s="19">
        <f t="shared" si="261"/>
        <v>0</v>
      </c>
      <c r="L352" s="19">
        <f t="shared" si="262"/>
        <v>0</v>
      </c>
      <c r="M352" s="19">
        <f t="shared" si="263"/>
        <v>0</v>
      </c>
      <c r="N352" s="19">
        <f t="shared" si="264"/>
        <v>0</v>
      </c>
      <c r="O352" s="19">
        <f t="shared" si="265"/>
        <v>0</v>
      </c>
      <c r="P352" s="19">
        <f t="shared" si="266"/>
        <v>0</v>
      </c>
      <c r="Q352" s="19">
        <f t="shared" si="267"/>
        <v>0</v>
      </c>
      <c r="R352" s="19">
        <f t="shared" si="268"/>
        <v>0</v>
      </c>
      <c r="S352" s="19">
        <f t="shared" si="269"/>
        <v>0</v>
      </c>
      <c r="T352" s="19">
        <f t="shared" si="270"/>
        <v>0</v>
      </c>
      <c r="U352" s="19">
        <f t="shared" si="271"/>
        <v>0</v>
      </c>
      <c r="V352" s="19">
        <f t="shared" si="272"/>
        <v>0</v>
      </c>
      <c r="W352" s="19">
        <f t="shared" si="273"/>
        <v>1261.0269145928614</v>
      </c>
      <c r="X352" s="19">
        <f t="shared" si="274"/>
        <v>1298.60868673507</v>
      </c>
      <c r="Y352" s="19">
        <f t="shared" si="275"/>
        <v>1337.3551785926093</v>
      </c>
      <c r="Z352" s="19">
        <f t="shared" si="276"/>
        <v>0</v>
      </c>
      <c r="AA352" s="19">
        <f t="shared" si="277"/>
        <v>0</v>
      </c>
      <c r="AB352" s="19">
        <f t="shared" si="278"/>
        <v>0</v>
      </c>
      <c r="AC352" s="19">
        <f t="shared" si="279"/>
        <v>0</v>
      </c>
      <c r="AD352" s="19">
        <f t="shared" si="280"/>
        <v>0</v>
      </c>
      <c r="AE352" s="19">
        <f t="shared" ref="AE352:AE398" si="281">AE$321*$A324</f>
        <v>0</v>
      </c>
      <c r="AF352" s="19">
        <f>AF$321*$A323</f>
        <v>0</v>
      </c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S352" s="10"/>
      <c r="AT352" s="17"/>
      <c r="AU352" s="10"/>
      <c r="AV352" s="10"/>
      <c r="AW352" s="10"/>
      <c r="AX352" s="10"/>
      <c r="AY352" s="10"/>
      <c r="AZ352" s="10"/>
      <c r="BA352" s="10"/>
      <c r="BB352" s="10"/>
      <c r="BC352" s="18"/>
      <c r="BD352" s="18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CA352" s="10">
        <f t="shared" si="250"/>
        <v>3896.9907799205407</v>
      </c>
    </row>
    <row r="353" spans="1:79">
      <c r="A353" s="81">
        <f t="shared" si="251"/>
        <v>0</v>
      </c>
      <c r="B353" s="10">
        <f t="shared" si="252"/>
        <v>31</v>
      </c>
      <c r="C353" s="77">
        <f t="shared" si="253"/>
        <v>0</v>
      </c>
      <c r="D353" s="15">
        <f t="shared" si="254"/>
        <v>0</v>
      </c>
      <c r="E353" s="19">
        <f t="shared" si="255"/>
        <v>0</v>
      </c>
      <c r="F353" s="19">
        <f t="shared" si="256"/>
        <v>0</v>
      </c>
      <c r="G353" s="19">
        <f t="shared" si="257"/>
        <v>0</v>
      </c>
      <c r="H353" s="19">
        <f t="shared" si="258"/>
        <v>0</v>
      </c>
      <c r="I353" s="15">
        <f t="shared" si="259"/>
        <v>0</v>
      </c>
      <c r="J353" s="19">
        <f t="shared" si="260"/>
        <v>0</v>
      </c>
      <c r="K353" s="19">
        <f t="shared" si="261"/>
        <v>0</v>
      </c>
      <c r="L353" s="19">
        <f t="shared" si="262"/>
        <v>0</v>
      </c>
      <c r="M353" s="19">
        <f t="shared" si="263"/>
        <v>0</v>
      </c>
      <c r="N353" s="19">
        <f t="shared" si="264"/>
        <v>0</v>
      </c>
      <c r="O353" s="19">
        <f t="shared" si="265"/>
        <v>0</v>
      </c>
      <c r="P353" s="19">
        <f t="shared" si="266"/>
        <v>0</v>
      </c>
      <c r="Q353" s="19">
        <f t="shared" si="267"/>
        <v>0</v>
      </c>
      <c r="R353" s="19">
        <f t="shared" si="268"/>
        <v>0</v>
      </c>
      <c r="S353" s="19">
        <f t="shared" si="269"/>
        <v>0</v>
      </c>
      <c r="T353" s="19">
        <f t="shared" si="270"/>
        <v>0</v>
      </c>
      <c r="U353" s="19">
        <f t="shared" si="271"/>
        <v>0</v>
      </c>
      <c r="V353" s="19">
        <f t="shared" si="272"/>
        <v>0</v>
      </c>
      <c r="W353" s="19">
        <f t="shared" si="273"/>
        <v>0</v>
      </c>
      <c r="X353" s="19">
        <f t="shared" si="274"/>
        <v>1298.60868673507</v>
      </c>
      <c r="Y353" s="19">
        <f t="shared" si="275"/>
        <v>1337.3551785926093</v>
      </c>
      <c r="Z353" s="19">
        <f t="shared" si="276"/>
        <v>0</v>
      </c>
      <c r="AA353" s="19">
        <f t="shared" si="277"/>
        <v>0</v>
      </c>
      <c r="AB353" s="19">
        <f t="shared" si="278"/>
        <v>0</v>
      </c>
      <c r="AC353" s="19">
        <f t="shared" si="279"/>
        <v>0</v>
      </c>
      <c r="AD353" s="19">
        <f t="shared" si="280"/>
        <v>0</v>
      </c>
      <c r="AE353" s="19">
        <f t="shared" si="281"/>
        <v>0</v>
      </c>
      <c r="AF353" s="19">
        <f t="shared" ref="AF353:AF398" si="282">AF$321*$A324</f>
        <v>0</v>
      </c>
      <c r="AG353" s="19">
        <f>AG$321*$A323</f>
        <v>0</v>
      </c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S353" s="10"/>
      <c r="AT353" s="17"/>
      <c r="AU353" s="10"/>
      <c r="AV353" s="10"/>
      <c r="AW353" s="10"/>
      <c r="AX353" s="10"/>
      <c r="AY353" s="10"/>
      <c r="AZ353" s="10"/>
      <c r="BA353" s="10"/>
      <c r="BB353" s="10"/>
      <c r="BC353" s="18"/>
      <c r="BD353" s="18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CA353" s="10">
        <f t="shared" si="250"/>
        <v>2635.9638653276793</v>
      </c>
    </row>
    <row r="354" spans="1:79">
      <c r="A354" s="81">
        <f t="shared" si="251"/>
        <v>0</v>
      </c>
      <c r="B354" s="10">
        <f t="shared" si="252"/>
        <v>32</v>
      </c>
      <c r="C354" s="77">
        <f t="shared" si="253"/>
        <v>0</v>
      </c>
      <c r="D354" s="15">
        <f t="shared" si="254"/>
        <v>0</v>
      </c>
      <c r="E354" s="19">
        <f t="shared" si="255"/>
        <v>0</v>
      </c>
      <c r="F354" s="19">
        <f t="shared" si="256"/>
        <v>0</v>
      </c>
      <c r="G354" s="19">
        <f t="shared" si="257"/>
        <v>0</v>
      </c>
      <c r="H354" s="19">
        <f t="shared" si="258"/>
        <v>0</v>
      </c>
      <c r="I354" s="15">
        <f t="shared" si="259"/>
        <v>0</v>
      </c>
      <c r="J354" s="19">
        <f t="shared" si="260"/>
        <v>0</v>
      </c>
      <c r="K354" s="19">
        <f t="shared" si="261"/>
        <v>0</v>
      </c>
      <c r="L354" s="19">
        <f t="shared" si="262"/>
        <v>0</v>
      </c>
      <c r="M354" s="19">
        <f t="shared" si="263"/>
        <v>0</v>
      </c>
      <c r="N354" s="19">
        <f t="shared" si="264"/>
        <v>0</v>
      </c>
      <c r="O354" s="19">
        <f t="shared" si="265"/>
        <v>0</v>
      </c>
      <c r="P354" s="19">
        <f t="shared" si="266"/>
        <v>0</v>
      </c>
      <c r="Q354" s="19">
        <f t="shared" si="267"/>
        <v>0</v>
      </c>
      <c r="R354" s="19">
        <f t="shared" si="268"/>
        <v>0</v>
      </c>
      <c r="S354" s="19">
        <f t="shared" si="269"/>
        <v>0</v>
      </c>
      <c r="T354" s="19">
        <f t="shared" si="270"/>
        <v>0</v>
      </c>
      <c r="U354" s="19">
        <f t="shared" si="271"/>
        <v>0</v>
      </c>
      <c r="V354" s="19">
        <f t="shared" si="272"/>
        <v>0</v>
      </c>
      <c r="W354" s="19">
        <f t="shared" si="273"/>
        <v>0</v>
      </c>
      <c r="X354" s="19">
        <f t="shared" si="274"/>
        <v>0</v>
      </c>
      <c r="Y354" s="19">
        <f t="shared" si="275"/>
        <v>1337.3551785926093</v>
      </c>
      <c r="Z354" s="19">
        <f t="shared" si="276"/>
        <v>0</v>
      </c>
      <c r="AA354" s="19">
        <f t="shared" si="277"/>
        <v>0</v>
      </c>
      <c r="AB354" s="19">
        <f t="shared" si="278"/>
        <v>0</v>
      </c>
      <c r="AC354" s="19">
        <f t="shared" si="279"/>
        <v>0</v>
      </c>
      <c r="AD354" s="19">
        <f t="shared" si="280"/>
        <v>0</v>
      </c>
      <c r="AE354" s="19">
        <f t="shared" si="281"/>
        <v>0</v>
      </c>
      <c r="AF354" s="19">
        <f t="shared" si="282"/>
        <v>0</v>
      </c>
      <c r="AG354" s="19">
        <f t="shared" ref="AG354:AG398" si="283">AG$321*$A324</f>
        <v>0</v>
      </c>
      <c r="AH354" s="19">
        <f>AH$321*$A323</f>
        <v>0</v>
      </c>
      <c r="AI354" s="19"/>
      <c r="AJ354" s="19"/>
      <c r="AK354" s="19"/>
      <c r="AL354" s="19"/>
      <c r="AM354" s="19"/>
      <c r="AN354" s="19"/>
      <c r="AO354" s="19"/>
      <c r="AP354" s="19"/>
      <c r="AQ354" s="19"/>
      <c r="AS354" s="10"/>
      <c r="AT354" s="17"/>
      <c r="AU354" s="10"/>
      <c r="AV354" s="10"/>
      <c r="AW354" s="10"/>
      <c r="AX354" s="10"/>
      <c r="AY354" s="10"/>
      <c r="AZ354" s="10"/>
      <c r="BA354" s="10"/>
      <c r="BB354" s="10"/>
      <c r="BC354" s="18"/>
      <c r="BD354" s="18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CA354" s="10">
        <f t="shared" si="250"/>
        <v>1337.3551785926093</v>
      </c>
    </row>
    <row r="355" spans="1:79">
      <c r="A355" s="81">
        <f t="shared" si="251"/>
        <v>0</v>
      </c>
      <c r="B355" s="10">
        <f t="shared" si="252"/>
        <v>33</v>
      </c>
      <c r="C355" s="77">
        <f t="shared" si="253"/>
        <v>0</v>
      </c>
      <c r="D355" s="15">
        <f t="shared" si="254"/>
        <v>0</v>
      </c>
      <c r="E355" s="19">
        <f t="shared" si="255"/>
        <v>0</v>
      </c>
      <c r="F355" s="19">
        <f t="shared" si="256"/>
        <v>0</v>
      </c>
      <c r="G355" s="19">
        <f t="shared" si="257"/>
        <v>0</v>
      </c>
      <c r="H355" s="19">
        <f t="shared" si="258"/>
        <v>0</v>
      </c>
      <c r="I355" s="15">
        <f t="shared" si="259"/>
        <v>0</v>
      </c>
      <c r="J355" s="19">
        <f t="shared" si="260"/>
        <v>0</v>
      </c>
      <c r="K355" s="19">
        <f t="shared" si="261"/>
        <v>0</v>
      </c>
      <c r="L355" s="19">
        <f t="shared" si="262"/>
        <v>0</v>
      </c>
      <c r="M355" s="19">
        <f t="shared" si="263"/>
        <v>0</v>
      </c>
      <c r="N355" s="19">
        <f t="shared" si="264"/>
        <v>0</v>
      </c>
      <c r="O355" s="19">
        <f t="shared" si="265"/>
        <v>0</v>
      </c>
      <c r="P355" s="19">
        <f t="shared" si="266"/>
        <v>0</v>
      </c>
      <c r="Q355" s="19">
        <f t="shared" si="267"/>
        <v>0</v>
      </c>
      <c r="R355" s="19">
        <f t="shared" si="268"/>
        <v>0</v>
      </c>
      <c r="S355" s="19">
        <f t="shared" si="269"/>
        <v>0</v>
      </c>
      <c r="T355" s="19">
        <f t="shared" si="270"/>
        <v>0</v>
      </c>
      <c r="U355" s="19">
        <f t="shared" si="271"/>
        <v>0</v>
      </c>
      <c r="V355" s="19">
        <f t="shared" si="272"/>
        <v>0</v>
      </c>
      <c r="W355" s="19">
        <f t="shared" si="273"/>
        <v>0</v>
      </c>
      <c r="X355" s="19">
        <f t="shared" si="274"/>
        <v>0</v>
      </c>
      <c r="Y355" s="19">
        <f t="shared" si="275"/>
        <v>0</v>
      </c>
      <c r="Z355" s="19">
        <f t="shared" si="276"/>
        <v>0</v>
      </c>
      <c r="AA355" s="19">
        <f t="shared" si="277"/>
        <v>0</v>
      </c>
      <c r="AB355" s="19">
        <f t="shared" si="278"/>
        <v>0</v>
      </c>
      <c r="AC355" s="19">
        <f t="shared" si="279"/>
        <v>0</v>
      </c>
      <c r="AD355" s="19">
        <f t="shared" si="280"/>
        <v>0</v>
      </c>
      <c r="AE355" s="19">
        <f t="shared" si="281"/>
        <v>0</v>
      </c>
      <c r="AF355" s="19">
        <f t="shared" si="282"/>
        <v>0</v>
      </c>
      <c r="AG355" s="19">
        <f t="shared" si="283"/>
        <v>0</v>
      </c>
      <c r="AH355" s="19">
        <f t="shared" ref="AH355:AH398" si="284">AH$321*$A324</f>
        <v>0</v>
      </c>
      <c r="AI355" s="19">
        <f>AI$321*$A323</f>
        <v>0</v>
      </c>
      <c r="AJ355" s="19"/>
      <c r="AK355" s="19"/>
      <c r="AL355" s="19"/>
      <c r="AM355" s="19"/>
      <c r="AN355" s="19"/>
      <c r="AO355" s="19"/>
      <c r="AP355" s="19"/>
      <c r="AQ355" s="19"/>
      <c r="AS355" s="10"/>
      <c r="AT355" s="17"/>
      <c r="AU355" s="10"/>
      <c r="AV355" s="10"/>
      <c r="AW355" s="10"/>
      <c r="AX355" s="10"/>
      <c r="AY355" s="10"/>
      <c r="AZ355" s="10"/>
      <c r="BA355" s="10"/>
      <c r="BB355" s="10"/>
      <c r="BC355" s="18"/>
      <c r="BD355" s="18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CA355" s="10">
        <f t="shared" si="250"/>
        <v>0</v>
      </c>
    </row>
    <row r="356" spans="1:79">
      <c r="A356" s="81">
        <f t="shared" si="251"/>
        <v>0</v>
      </c>
      <c r="B356" s="10">
        <f t="shared" si="252"/>
        <v>34</v>
      </c>
      <c r="C356" s="77">
        <f t="shared" si="253"/>
        <v>0</v>
      </c>
      <c r="D356" s="15">
        <f t="shared" si="254"/>
        <v>0</v>
      </c>
      <c r="E356" s="19">
        <f t="shared" si="255"/>
        <v>0</v>
      </c>
      <c r="F356" s="19">
        <f t="shared" si="256"/>
        <v>0</v>
      </c>
      <c r="G356" s="19">
        <f t="shared" si="257"/>
        <v>0</v>
      </c>
      <c r="H356" s="19">
        <f t="shared" si="258"/>
        <v>0</v>
      </c>
      <c r="I356" s="15">
        <f t="shared" si="259"/>
        <v>0</v>
      </c>
      <c r="J356" s="19">
        <f t="shared" si="260"/>
        <v>0</v>
      </c>
      <c r="K356" s="19">
        <f t="shared" si="261"/>
        <v>0</v>
      </c>
      <c r="L356" s="19">
        <f t="shared" si="262"/>
        <v>0</v>
      </c>
      <c r="M356" s="19">
        <f t="shared" si="263"/>
        <v>0</v>
      </c>
      <c r="N356" s="19">
        <f t="shared" si="264"/>
        <v>0</v>
      </c>
      <c r="O356" s="19">
        <f t="shared" si="265"/>
        <v>0</v>
      </c>
      <c r="P356" s="19">
        <f t="shared" si="266"/>
        <v>0</v>
      </c>
      <c r="Q356" s="19">
        <f t="shared" si="267"/>
        <v>0</v>
      </c>
      <c r="R356" s="19">
        <f t="shared" si="268"/>
        <v>0</v>
      </c>
      <c r="S356" s="19">
        <f t="shared" si="269"/>
        <v>0</v>
      </c>
      <c r="T356" s="19">
        <f t="shared" si="270"/>
        <v>0</v>
      </c>
      <c r="U356" s="19">
        <f t="shared" si="271"/>
        <v>0</v>
      </c>
      <c r="V356" s="19">
        <f t="shared" si="272"/>
        <v>0</v>
      </c>
      <c r="W356" s="19">
        <f t="shared" si="273"/>
        <v>0</v>
      </c>
      <c r="X356" s="19">
        <f t="shared" si="274"/>
        <v>0</v>
      </c>
      <c r="Y356" s="19">
        <f t="shared" si="275"/>
        <v>0</v>
      </c>
      <c r="Z356" s="19">
        <f t="shared" si="276"/>
        <v>0</v>
      </c>
      <c r="AA356" s="19">
        <f t="shared" si="277"/>
        <v>0</v>
      </c>
      <c r="AB356" s="19">
        <f t="shared" si="278"/>
        <v>0</v>
      </c>
      <c r="AC356" s="19">
        <f t="shared" si="279"/>
        <v>0</v>
      </c>
      <c r="AD356" s="19">
        <f t="shared" si="280"/>
        <v>0</v>
      </c>
      <c r="AE356" s="19">
        <f t="shared" si="281"/>
        <v>0</v>
      </c>
      <c r="AF356" s="19">
        <f t="shared" si="282"/>
        <v>0</v>
      </c>
      <c r="AG356" s="19">
        <f t="shared" si="283"/>
        <v>0</v>
      </c>
      <c r="AH356" s="19">
        <f t="shared" si="284"/>
        <v>0</v>
      </c>
      <c r="AI356" s="19">
        <f t="shared" ref="AI356:AI398" si="285">AI$321*$A324</f>
        <v>0</v>
      </c>
      <c r="AJ356" s="19">
        <f>AJ$321*$A323</f>
        <v>0</v>
      </c>
      <c r="AK356" s="19"/>
      <c r="AL356" s="19"/>
      <c r="AM356" s="19"/>
      <c r="AN356" s="19"/>
      <c r="AO356" s="19"/>
      <c r="AP356" s="19"/>
      <c r="AQ356" s="19"/>
      <c r="AS356" s="10"/>
      <c r="AT356" s="17"/>
      <c r="AU356" s="10"/>
      <c r="AV356" s="10"/>
      <c r="AW356" s="10"/>
      <c r="AX356" s="10"/>
      <c r="AY356" s="10"/>
      <c r="AZ356" s="10"/>
      <c r="BA356" s="10"/>
      <c r="BB356" s="10"/>
      <c r="BC356" s="18"/>
      <c r="BD356" s="18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CA356" s="10">
        <f t="shared" si="250"/>
        <v>0</v>
      </c>
    </row>
    <row r="357" spans="1:79">
      <c r="A357" s="81">
        <f t="shared" si="251"/>
        <v>0</v>
      </c>
      <c r="B357" s="10">
        <f t="shared" si="252"/>
        <v>35</v>
      </c>
      <c r="C357" s="77">
        <f t="shared" si="253"/>
        <v>0</v>
      </c>
      <c r="D357" s="15">
        <f t="shared" si="254"/>
        <v>0</v>
      </c>
      <c r="E357" s="19">
        <f t="shared" si="255"/>
        <v>0</v>
      </c>
      <c r="F357" s="19">
        <f t="shared" si="256"/>
        <v>0</v>
      </c>
      <c r="G357" s="19">
        <f t="shared" si="257"/>
        <v>0</v>
      </c>
      <c r="H357" s="19">
        <f t="shared" si="258"/>
        <v>0</v>
      </c>
      <c r="I357" s="15">
        <f t="shared" si="259"/>
        <v>0</v>
      </c>
      <c r="J357" s="19">
        <f t="shared" si="260"/>
        <v>0</v>
      </c>
      <c r="K357" s="19">
        <f t="shared" si="261"/>
        <v>0</v>
      </c>
      <c r="L357" s="19">
        <f t="shared" si="262"/>
        <v>0</v>
      </c>
      <c r="M357" s="19">
        <f t="shared" si="263"/>
        <v>0</v>
      </c>
      <c r="N357" s="19">
        <f t="shared" si="264"/>
        <v>0</v>
      </c>
      <c r="O357" s="19">
        <f t="shared" si="265"/>
        <v>0</v>
      </c>
      <c r="P357" s="19">
        <f t="shared" si="266"/>
        <v>0</v>
      </c>
      <c r="Q357" s="19">
        <f t="shared" si="267"/>
        <v>0</v>
      </c>
      <c r="R357" s="19">
        <f t="shared" si="268"/>
        <v>0</v>
      </c>
      <c r="S357" s="19">
        <f t="shared" si="269"/>
        <v>0</v>
      </c>
      <c r="T357" s="19">
        <f t="shared" si="270"/>
        <v>0</v>
      </c>
      <c r="U357" s="19">
        <f t="shared" si="271"/>
        <v>0</v>
      </c>
      <c r="V357" s="19">
        <f t="shared" si="272"/>
        <v>0</v>
      </c>
      <c r="W357" s="19">
        <f t="shared" si="273"/>
        <v>0</v>
      </c>
      <c r="X357" s="19">
        <f t="shared" si="274"/>
        <v>0</v>
      </c>
      <c r="Y357" s="19">
        <f t="shared" si="275"/>
        <v>0</v>
      </c>
      <c r="Z357" s="19">
        <f t="shared" si="276"/>
        <v>0</v>
      </c>
      <c r="AA357" s="19">
        <f t="shared" si="277"/>
        <v>0</v>
      </c>
      <c r="AB357" s="19">
        <f t="shared" si="278"/>
        <v>0</v>
      </c>
      <c r="AC357" s="19">
        <f t="shared" si="279"/>
        <v>0</v>
      </c>
      <c r="AD357" s="19">
        <f t="shared" si="280"/>
        <v>0</v>
      </c>
      <c r="AE357" s="19">
        <f t="shared" si="281"/>
        <v>0</v>
      </c>
      <c r="AF357" s="19">
        <f t="shared" si="282"/>
        <v>0</v>
      </c>
      <c r="AG357" s="19">
        <f t="shared" si="283"/>
        <v>0</v>
      </c>
      <c r="AH357" s="19">
        <f t="shared" si="284"/>
        <v>0</v>
      </c>
      <c r="AI357" s="19">
        <f t="shared" si="285"/>
        <v>0</v>
      </c>
      <c r="AJ357" s="19">
        <f t="shared" ref="AJ357:AJ398" si="286">AJ$321*$A324</f>
        <v>0</v>
      </c>
      <c r="AK357" s="19">
        <f>AK$321*$A323</f>
        <v>0</v>
      </c>
      <c r="AL357" s="19"/>
      <c r="AM357" s="19"/>
      <c r="AN357" s="19"/>
      <c r="AO357" s="19"/>
      <c r="AP357" s="19"/>
      <c r="AQ357" s="19"/>
      <c r="AS357" s="10"/>
      <c r="AT357" s="17"/>
      <c r="AU357" s="10"/>
      <c r="AV357" s="10"/>
      <c r="AW357" s="10"/>
      <c r="AX357" s="10"/>
      <c r="AY357" s="10"/>
      <c r="AZ357" s="10"/>
      <c r="BA357" s="10"/>
      <c r="BB357" s="10"/>
      <c r="BC357" s="18"/>
      <c r="BD357" s="18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CA357" s="10">
        <f t="shared" si="250"/>
        <v>0</v>
      </c>
    </row>
    <row r="358" spans="1:79">
      <c r="A358" s="81">
        <f t="shared" si="251"/>
        <v>0</v>
      </c>
      <c r="B358" s="10">
        <f t="shared" si="252"/>
        <v>36</v>
      </c>
      <c r="C358" s="77">
        <f t="shared" si="253"/>
        <v>0</v>
      </c>
      <c r="D358" s="15">
        <f t="shared" si="254"/>
        <v>0</v>
      </c>
      <c r="E358" s="19">
        <f t="shared" si="255"/>
        <v>0</v>
      </c>
      <c r="F358" s="19">
        <f t="shared" si="256"/>
        <v>0</v>
      </c>
      <c r="G358" s="19">
        <f t="shared" si="257"/>
        <v>0</v>
      </c>
      <c r="H358" s="19">
        <f t="shared" si="258"/>
        <v>0</v>
      </c>
      <c r="I358" s="15">
        <f t="shared" si="259"/>
        <v>0</v>
      </c>
      <c r="J358" s="19">
        <f t="shared" si="260"/>
        <v>0</v>
      </c>
      <c r="K358" s="19">
        <f t="shared" si="261"/>
        <v>0</v>
      </c>
      <c r="L358" s="19">
        <f t="shared" si="262"/>
        <v>0</v>
      </c>
      <c r="M358" s="19">
        <f t="shared" si="263"/>
        <v>0</v>
      </c>
      <c r="N358" s="19">
        <f t="shared" si="264"/>
        <v>0</v>
      </c>
      <c r="O358" s="19">
        <f t="shared" si="265"/>
        <v>0</v>
      </c>
      <c r="P358" s="19">
        <f t="shared" si="266"/>
        <v>0</v>
      </c>
      <c r="Q358" s="19">
        <f t="shared" si="267"/>
        <v>0</v>
      </c>
      <c r="R358" s="19">
        <f t="shared" si="268"/>
        <v>0</v>
      </c>
      <c r="S358" s="19">
        <f t="shared" si="269"/>
        <v>0</v>
      </c>
      <c r="T358" s="19">
        <f t="shared" si="270"/>
        <v>0</v>
      </c>
      <c r="U358" s="19">
        <f t="shared" si="271"/>
        <v>0</v>
      </c>
      <c r="V358" s="19">
        <f t="shared" si="272"/>
        <v>0</v>
      </c>
      <c r="W358" s="19">
        <f t="shared" si="273"/>
        <v>0</v>
      </c>
      <c r="X358" s="19">
        <f t="shared" si="274"/>
        <v>0</v>
      </c>
      <c r="Y358" s="19">
        <f t="shared" si="275"/>
        <v>0</v>
      </c>
      <c r="Z358" s="19">
        <f t="shared" si="276"/>
        <v>0</v>
      </c>
      <c r="AA358" s="19">
        <f t="shared" si="277"/>
        <v>0</v>
      </c>
      <c r="AB358" s="19">
        <f t="shared" si="278"/>
        <v>0</v>
      </c>
      <c r="AC358" s="19">
        <f t="shared" si="279"/>
        <v>0</v>
      </c>
      <c r="AD358" s="19">
        <f t="shared" si="280"/>
        <v>0</v>
      </c>
      <c r="AE358" s="19">
        <f t="shared" si="281"/>
        <v>0</v>
      </c>
      <c r="AF358" s="19">
        <f t="shared" si="282"/>
        <v>0</v>
      </c>
      <c r="AG358" s="19">
        <f t="shared" si="283"/>
        <v>0</v>
      </c>
      <c r="AH358" s="19">
        <f t="shared" si="284"/>
        <v>0</v>
      </c>
      <c r="AI358" s="19">
        <f t="shared" si="285"/>
        <v>0</v>
      </c>
      <c r="AJ358" s="19">
        <f t="shared" si="286"/>
        <v>0</v>
      </c>
      <c r="AK358" s="19">
        <f t="shared" ref="AK358:AK398" si="287">AK$321*$A324</f>
        <v>0</v>
      </c>
      <c r="AL358" s="19">
        <f>AL$321*$A323</f>
        <v>0</v>
      </c>
      <c r="AM358" s="19"/>
      <c r="AN358" s="19"/>
      <c r="AO358" s="19"/>
      <c r="AP358" s="19"/>
      <c r="AQ358" s="19"/>
      <c r="AS358" s="10"/>
      <c r="AT358" s="17"/>
      <c r="AU358" s="10"/>
      <c r="AV358" s="10"/>
      <c r="AW358" s="10"/>
      <c r="AX358" s="10"/>
      <c r="AY358" s="10"/>
      <c r="AZ358" s="10"/>
      <c r="BA358" s="10"/>
      <c r="BB358" s="10"/>
      <c r="BC358" s="18"/>
      <c r="BD358" s="18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CA358" s="10">
        <f t="shared" si="250"/>
        <v>0</v>
      </c>
    </row>
    <row r="359" spans="1:79">
      <c r="A359" s="81">
        <f t="shared" si="251"/>
        <v>0</v>
      </c>
      <c r="B359" s="10">
        <f t="shared" si="252"/>
        <v>37</v>
      </c>
      <c r="C359" s="77">
        <f t="shared" si="253"/>
        <v>0</v>
      </c>
      <c r="D359" s="15">
        <f t="shared" si="254"/>
        <v>0</v>
      </c>
      <c r="E359" s="19">
        <f t="shared" si="255"/>
        <v>0</v>
      </c>
      <c r="F359" s="19">
        <f t="shared" si="256"/>
        <v>0</v>
      </c>
      <c r="G359" s="19">
        <f t="shared" si="257"/>
        <v>0</v>
      </c>
      <c r="H359" s="19">
        <f t="shared" si="258"/>
        <v>0</v>
      </c>
      <c r="I359" s="15">
        <f t="shared" si="259"/>
        <v>0</v>
      </c>
      <c r="J359" s="19">
        <f t="shared" si="260"/>
        <v>0</v>
      </c>
      <c r="K359" s="19">
        <f t="shared" si="261"/>
        <v>0</v>
      </c>
      <c r="L359" s="19">
        <f t="shared" si="262"/>
        <v>0</v>
      </c>
      <c r="M359" s="19">
        <f t="shared" si="263"/>
        <v>0</v>
      </c>
      <c r="N359" s="19">
        <f t="shared" si="264"/>
        <v>0</v>
      </c>
      <c r="O359" s="19">
        <f t="shared" si="265"/>
        <v>0</v>
      </c>
      <c r="P359" s="19">
        <f t="shared" si="266"/>
        <v>0</v>
      </c>
      <c r="Q359" s="19">
        <f t="shared" si="267"/>
        <v>0</v>
      </c>
      <c r="R359" s="19">
        <f t="shared" si="268"/>
        <v>0</v>
      </c>
      <c r="S359" s="19">
        <f t="shared" si="269"/>
        <v>0</v>
      </c>
      <c r="T359" s="19">
        <f t="shared" si="270"/>
        <v>0</v>
      </c>
      <c r="U359" s="19">
        <f t="shared" si="271"/>
        <v>0</v>
      </c>
      <c r="V359" s="19">
        <f t="shared" si="272"/>
        <v>0</v>
      </c>
      <c r="W359" s="19">
        <f t="shared" si="273"/>
        <v>0</v>
      </c>
      <c r="X359" s="19">
        <f t="shared" si="274"/>
        <v>0</v>
      </c>
      <c r="Y359" s="19">
        <f t="shared" si="275"/>
        <v>0</v>
      </c>
      <c r="Z359" s="19">
        <f t="shared" si="276"/>
        <v>0</v>
      </c>
      <c r="AA359" s="19">
        <f t="shared" si="277"/>
        <v>0</v>
      </c>
      <c r="AB359" s="19">
        <f t="shared" si="278"/>
        <v>0</v>
      </c>
      <c r="AC359" s="19">
        <f t="shared" si="279"/>
        <v>0</v>
      </c>
      <c r="AD359" s="19">
        <f t="shared" si="280"/>
        <v>0</v>
      </c>
      <c r="AE359" s="19">
        <f t="shared" si="281"/>
        <v>0</v>
      </c>
      <c r="AF359" s="19">
        <f t="shared" si="282"/>
        <v>0</v>
      </c>
      <c r="AG359" s="19">
        <f t="shared" si="283"/>
        <v>0</v>
      </c>
      <c r="AH359" s="19">
        <f t="shared" si="284"/>
        <v>0</v>
      </c>
      <c r="AI359" s="19">
        <f t="shared" si="285"/>
        <v>0</v>
      </c>
      <c r="AJ359" s="19">
        <f t="shared" si="286"/>
        <v>0</v>
      </c>
      <c r="AK359" s="19">
        <f t="shared" si="287"/>
        <v>0</v>
      </c>
      <c r="AL359" s="19">
        <f t="shared" ref="AL359:AL398" si="288">AL$321*$A324</f>
        <v>0</v>
      </c>
      <c r="AM359" s="19">
        <f>AM$321*$A323</f>
        <v>0</v>
      </c>
      <c r="AN359" s="19"/>
      <c r="AO359" s="19"/>
      <c r="AP359" s="19"/>
      <c r="AQ359" s="19"/>
      <c r="AS359" s="10"/>
      <c r="AT359" s="17"/>
      <c r="AU359" s="10"/>
      <c r="AV359" s="10"/>
      <c r="AW359" s="10"/>
      <c r="AX359" s="10"/>
      <c r="AY359" s="10"/>
      <c r="AZ359" s="10"/>
      <c r="BA359" s="10"/>
      <c r="BB359" s="10"/>
      <c r="BC359" s="18"/>
      <c r="BD359" s="18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CA359" s="10">
        <f t="shared" si="250"/>
        <v>0</v>
      </c>
    </row>
    <row r="360" spans="1:79">
      <c r="A360" s="81">
        <f t="shared" si="251"/>
        <v>0</v>
      </c>
      <c r="B360" s="10">
        <f t="shared" si="252"/>
        <v>38</v>
      </c>
      <c r="C360" s="77">
        <f t="shared" si="253"/>
        <v>0</v>
      </c>
      <c r="D360" s="15">
        <f t="shared" si="254"/>
        <v>0</v>
      </c>
      <c r="E360" s="19">
        <f t="shared" si="255"/>
        <v>0</v>
      </c>
      <c r="F360" s="19">
        <f t="shared" si="256"/>
        <v>0</v>
      </c>
      <c r="G360" s="19">
        <f t="shared" si="257"/>
        <v>0</v>
      </c>
      <c r="H360" s="19">
        <f t="shared" si="258"/>
        <v>0</v>
      </c>
      <c r="I360" s="15">
        <f t="shared" si="259"/>
        <v>0</v>
      </c>
      <c r="J360" s="19">
        <f t="shared" si="260"/>
        <v>0</v>
      </c>
      <c r="K360" s="19">
        <f t="shared" si="261"/>
        <v>0</v>
      </c>
      <c r="L360" s="19">
        <f t="shared" si="262"/>
        <v>0</v>
      </c>
      <c r="M360" s="19">
        <f t="shared" si="263"/>
        <v>0</v>
      </c>
      <c r="N360" s="19">
        <f t="shared" si="264"/>
        <v>0</v>
      </c>
      <c r="O360" s="19">
        <f t="shared" si="265"/>
        <v>0</v>
      </c>
      <c r="P360" s="19">
        <f t="shared" si="266"/>
        <v>0</v>
      </c>
      <c r="Q360" s="19">
        <f t="shared" si="267"/>
        <v>0</v>
      </c>
      <c r="R360" s="19">
        <f t="shared" si="268"/>
        <v>0</v>
      </c>
      <c r="S360" s="19">
        <f t="shared" si="269"/>
        <v>0</v>
      </c>
      <c r="T360" s="19">
        <f t="shared" si="270"/>
        <v>0</v>
      </c>
      <c r="U360" s="19">
        <f t="shared" si="271"/>
        <v>0</v>
      </c>
      <c r="V360" s="19">
        <f t="shared" si="272"/>
        <v>0</v>
      </c>
      <c r="W360" s="19">
        <f t="shared" si="273"/>
        <v>0</v>
      </c>
      <c r="X360" s="19">
        <f t="shared" si="274"/>
        <v>0</v>
      </c>
      <c r="Y360" s="19">
        <f t="shared" si="275"/>
        <v>0</v>
      </c>
      <c r="Z360" s="19">
        <f t="shared" si="276"/>
        <v>0</v>
      </c>
      <c r="AA360" s="19">
        <f t="shared" si="277"/>
        <v>0</v>
      </c>
      <c r="AB360" s="19">
        <f t="shared" si="278"/>
        <v>0</v>
      </c>
      <c r="AC360" s="19">
        <f t="shared" si="279"/>
        <v>0</v>
      </c>
      <c r="AD360" s="19">
        <f t="shared" si="280"/>
        <v>0</v>
      </c>
      <c r="AE360" s="19">
        <f t="shared" si="281"/>
        <v>0</v>
      </c>
      <c r="AF360" s="19">
        <f t="shared" si="282"/>
        <v>0</v>
      </c>
      <c r="AG360" s="19">
        <f t="shared" si="283"/>
        <v>0</v>
      </c>
      <c r="AH360" s="19">
        <f t="shared" si="284"/>
        <v>0</v>
      </c>
      <c r="AI360" s="19">
        <f t="shared" si="285"/>
        <v>0</v>
      </c>
      <c r="AJ360" s="19">
        <f t="shared" si="286"/>
        <v>0</v>
      </c>
      <c r="AK360" s="19">
        <f t="shared" si="287"/>
        <v>0</v>
      </c>
      <c r="AL360" s="19">
        <f t="shared" si="288"/>
        <v>0</v>
      </c>
      <c r="AM360" s="19">
        <f t="shared" ref="AM360:AM398" si="289">AM$321*$A324</f>
        <v>0</v>
      </c>
      <c r="AN360" s="19">
        <f>AN$321*$A323</f>
        <v>0</v>
      </c>
      <c r="AO360" s="19"/>
      <c r="AP360" s="19"/>
      <c r="AQ360" s="19"/>
      <c r="AS360" s="10"/>
      <c r="AT360" s="17"/>
      <c r="AU360" s="10"/>
      <c r="AV360" s="10"/>
      <c r="AW360" s="10"/>
      <c r="AX360" s="10"/>
      <c r="AY360" s="10"/>
      <c r="AZ360" s="10"/>
      <c r="BA360" s="10"/>
      <c r="BB360" s="10"/>
      <c r="BC360" s="18"/>
      <c r="BD360" s="18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CA360" s="10">
        <f t="shared" si="250"/>
        <v>0</v>
      </c>
    </row>
    <row r="361" spans="1:79">
      <c r="A361" s="81">
        <f t="shared" si="251"/>
        <v>0</v>
      </c>
      <c r="B361" s="10">
        <f t="shared" si="252"/>
        <v>39</v>
      </c>
      <c r="C361" s="77">
        <f t="shared" si="253"/>
        <v>0</v>
      </c>
      <c r="D361" s="15">
        <f t="shared" si="254"/>
        <v>0</v>
      </c>
      <c r="E361" s="19">
        <f t="shared" si="255"/>
        <v>0</v>
      </c>
      <c r="F361" s="19">
        <f t="shared" si="256"/>
        <v>0</v>
      </c>
      <c r="G361" s="19">
        <f t="shared" si="257"/>
        <v>0</v>
      </c>
      <c r="H361" s="19">
        <f t="shared" si="258"/>
        <v>0</v>
      </c>
      <c r="I361" s="15">
        <f t="shared" si="259"/>
        <v>0</v>
      </c>
      <c r="J361" s="19">
        <f t="shared" si="260"/>
        <v>0</v>
      </c>
      <c r="K361" s="19">
        <f t="shared" si="261"/>
        <v>0</v>
      </c>
      <c r="L361" s="19">
        <f t="shared" si="262"/>
        <v>0</v>
      </c>
      <c r="M361" s="19">
        <f t="shared" si="263"/>
        <v>0</v>
      </c>
      <c r="N361" s="19">
        <f t="shared" si="264"/>
        <v>0</v>
      </c>
      <c r="O361" s="19">
        <f t="shared" si="265"/>
        <v>0</v>
      </c>
      <c r="P361" s="19">
        <f t="shared" si="266"/>
        <v>0</v>
      </c>
      <c r="Q361" s="19">
        <f t="shared" si="267"/>
        <v>0</v>
      </c>
      <c r="R361" s="19">
        <f t="shared" si="268"/>
        <v>0</v>
      </c>
      <c r="S361" s="19">
        <f t="shared" si="269"/>
        <v>0</v>
      </c>
      <c r="T361" s="19">
        <f t="shared" si="270"/>
        <v>0</v>
      </c>
      <c r="U361" s="19">
        <f t="shared" si="271"/>
        <v>0</v>
      </c>
      <c r="V361" s="19">
        <f t="shared" si="272"/>
        <v>0</v>
      </c>
      <c r="W361" s="19">
        <f t="shared" si="273"/>
        <v>0</v>
      </c>
      <c r="X361" s="19">
        <f t="shared" si="274"/>
        <v>0</v>
      </c>
      <c r="Y361" s="19">
        <f t="shared" si="275"/>
        <v>0</v>
      </c>
      <c r="Z361" s="19">
        <f t="shared" si="276"/>
        <v>0</v>
      </c>
      <c r="AA361" s="19">
        <f t="shared" si="277"/>
        <v>0</v>
      </c>
      <c r="AB361" s="19">
        <f t="shared" si="278"/>
        <v>0</v>
      </c>
      <c r="AC361" s="19">
        <f t="shared" si="279"/>
        <v>0</v>
      </c>
      <c r="AD361" s="19">
        <f t="shared" si="280"/>
        <v>0</v>
      </c>
      <c r="AE361" s="19">
        <f t="shared" si="281"/>
        <v>0</v>
      </c>
      <c r="AF361" s="19">
        <f t="shared" si="282"/>
        <v>0</v>
      </c>
      <c r="AG361" s="19">
        <f t="shared" si="283"/>
        <v>0</v>
      </c>
      <c r="AH361" s="19">
        <f t="shared" si="284"/>
        <v>0</v>
      </c>
      <c r="AI361" s="19">
        <f t="shared" si="285"/>
        <v>0</v>
      </c>
      <c r="AJ361" s="19">
        <f t="shared" si="286"/>
        <v>0</v>
      </c>
      <c r="AK361" s="19">
        <f t="shared" si="287"/>
        <v>0</v>
      </c>
      <c r="AL361" s="19">
        <f t="shared" si="288"/>
        <v>0</v>
      </c>
      <c r="AM361" s="19">
        <f t="shared" si="289"/>
        <v>0</v>
      </c>
      <c r="AN361" s="19">
        <f t="shared" ref="AN361:AN398" si="290">AN$321*$A324</f>
        <v>0</v>
      </c>
      <c r="AO361" s="19">
        <f>AO$321*$A323</f>
        <v>0</v>
      </c>
      <c r="AP361" s="19"/>
      <c r="AQ361" s="19"/>
      <c r="AS361" s="10"/>
      <c r="AT361" s="17"/>
      <c r="AU361" s="10"/>
      <c r="AV361" s="10"/>
      <c r="AW361" s="10"/>
      <c r="AX361" s="10"/>
      <c r="AY361" s="10"/>
      <c r="AZ361" s="10"/>
      <c r="BA361" s="10"/>
      <c r="BB361" s="10"/>
      <c r="BC361" s="18"/>
      <c r="BD361" s="18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CA361" s="10">
        <f t="shared" si="250"/>
        <v>0</v>
      </c>
    </row>
    <row r="362" spans="1:79">
      <c r="A362" s="81">
        <f t="shared" si="251"/>
        <v>0</v>
      </c>
      <c r="B362" s="10">
        <f t="shared" si="252"/>
        <v>40</v>
      </c>
      <c r="C362" s="77">
        <f t="shared" si="253"/>
        <v>0</v>
      </c>
      <c r="D362" s="15">
        <f t="shared" si="254"/>
        <v>0</v>
      </c>
      <c r="E362" s="19">
        <f t="shared" si="255"/>
        <v>0</v>
      </c>
      <c r="F362" s="19">
        <f t="shared" si="256"/>
        <v>0</v>
      </c>
      <c r="G362" s="19">
        <f t="shared" si="257"/>
        <v>0</v>
      </c>
      <c r="H362" s="19">
        <f t="shared" si="258"/>
        <v>0</v>
      </c>
      <c r="I362" s="15">
        <f t="shared" si="259"/>
        <v>0</v>
      </c>
      <c r="J362" s="19">
        <f t="shared" si="260"/>
        <v>0</v>
      </c>
      <c r="K362" s="19">
        <f t="shared" si="261"/>
        <v>0</v>
      </c>
      <c r="L362" s="19">
        <f t="shared" si="262"/>
        <v>0</v>
      </c>
      <c r="M362" s="19">
        <f t="shared" si="263"/>
        <v>0</v>
      </c>
      <c r="N362" s="19">
        <f t="shared" si="264"/>
        <v>0</v>
      </c>
      <c r="O362" s="19">
        <f t="shared" si="265"/>
        <v>0</v>
      </c>
      <c r="P362" s="19">
        <f t="shared" si="266"/>
        <v>0</v>
      </c>
      <c r="Q362" s="19">
        <f t="shared" si="267"/>
        <v>0</v>
      </c>
      <c r="R362" s="19">
        <f t="shared" si="268"/>
        <v>0</v>
      </c>
      <c r="S362" s="19">
        <f t="shared" si="269"/>
        <v>0</v>
      </c>
      <c r="T362" s="19">
        <f t="shared" si="270"/>
        <v>0</v>
      </c>
      <c r="U362" s="19">
        <f t="shared" si="271"/>
        <v>0</v>
      </c>
      <c r="V362" s="19">
        <f t="shared" si="272"/>
        <v>0</v>
      </c>
      <c r="W362" s="19">
        <f t="shared" si="273"/>
        <v>0</v>
      </c>
      <c r="X362" s="19">
        <f t="shared" si="274"/>
        <v>0</v>
      </c>
      <c r="Y362" s="19">
        <f t="shared" si="275"/>
        <v>0</v>
      </c>
      <c r="Z362" s="19">
        <f t="shared" si="276"/>
        <v>0</v>
      </c>
      <c r="AA362" s="19">
        <f t="shared" si="277"/>
        <v>0</v>
      </c>
      <c r="AB362" s="19">
        <f t="shared" si="278"/>
        <v>0</v>
      </c>
      <c r="AC362" s="19">
        <f t="shared" si="279"/>
        <v>0</v>
      </c>
      <c r="AD362" s="19">
        <f t="shared" si="280"/>
        <v>0</v>
      </c>
      <c r="AE362" s="19">
        <f t="shared" si="281"/>
        <v>0</v>
      </c>
      <c r="AF362" s="19">
        <f t="shared" si="282"/>
        <v>0</v>
      </c>
      <c r="AG362" s="19">
        <f t="shared" si="283"/>
        <v>0</v>
      </c>
      <c r="AH362" s="19">
        <f t="shared" si="284"/>
        <v>0</v>
      </c>
      <c r="AI362" s="19">
        <f t="shared" si="285"/>
        <v>0</v>
      </c>
      <c r="AJ362" s="19">
        <f t="shared" si="286"/>
        <v>0</v>
      </c>
      <c r="AK362" s="19">
        <f t="shared" si="287"/>
        <v>0</v>
      </c>
      <c r="AL362" s="19">
        <f t="shared" si="288"/>
        <v>0</v>
      </c>
      <c r="AM362" s="19">
        <f t="shared" si="289"/>
        <v>0</v>
      </c>
      <c r="AN362" s="19">
        <f t="shared" si="290"/>
        <v>0</v>
      </c>
      <c r="AO362" s="19">
        <f t="shared" ref="AO362:AO398" si="291">AO$321*$A324</f>
        <v>0</v>
      </c>
      <c r="AP362" s="19">
        <f>AP$321*$A323</f>
        <v>0</v>
      </c>
      <c r="AQ362" s="19"/>
      <c r="AS362" s="10"/>
      <c r="AT362" s="17"/>
      <c r="AU362" s="10"/>
      <c r="AV362" s="10"/>
      <c r="AW362" s="10"/>
      <c r="AX362" s="10"/>
      <c r="AY362" s="10"/>
      <c r="AZ362" s="10"/>
      <c r="BA362" s="10"/>
      <c r="BB362" s="10"/>
      <c r="BC362" s="18"/>
      <c r="BD362" s="18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CA362" s="10">
        <f t="shared" si="250"/>
        <v>0</v>
      </c>
    </row>
    <row r="363" spans="1:79">
      <c r="A363" s="81">
        <f t="shared" si="251"/>
        <v>0</v>
      </c>
      <c r="B363" s="10">
        <f t="shared" si="252"/>
        <v>41</v>
      </c>
      <c r="C363" s="77">
        <f t="shared" si="253"/>
        <v>0</v>
      </c>
      <c r="D363" s="15">
        <f t="shared" si="254"/>
        <v>0</v>
      </c>
      <c r="E363" s="19">
        <f t="shared" si="255"/>
        <v>0</v>
      </c>
      <c r="F363" s="19">
        <f t="shared" si="256"/>
        <v>0</v>
      </c>
      <c r="G363" s="19">
        <f t="shared" si="257"/>
        <v>0</v>
      </c>
      <c r="H363" s="19">
        <f t="shared" si="258"/>
        <v>0</v>
      </c>
      <c r="I363" s="15">
        <f t="shared" si="259"/>
        <v>0</v>
      </c>
      <c r="J363" s="19">
        <f t="shared" si="260"/>
        <v>0</v>
      </c>
      <c r="K363" s="19">
        <f t="shared" si="261"/>
        <v>0</v>
      </c>
      <c r="L363" s="19">
        <f t="shared" si="262"/>
        <v>0</v>
      </c>
      <c r="M363" s="19">
        <f t="shared" si="263"/>
        <v>0</v>
      </c>
      <c r="N363" s="19">
        <f t="shared" si="264"/>
        <v>0</v>
      </c>
      <c r="O363" s="19">
        <f t="shared" si="265"/>
        <v>0</v>
      </c>
      <c r="P363" s="19">
        <f t="shared" si="266"/>
        <v>0</v>
      </c>
      <c r="Q363" s="19">
        <f t="shared" si="267"/>
        <v>0</v>
      </c>
      <c r="R363" s="19">
        <f t="shared" si="268"/>
        <v>0</v>
      </c>
      <c r="S363" s="19">
        <f t="shared" si="269"/>
        <v>0</v>
      </c>
      <c r="T363" s="19">
        <f t="shared" si="270"/>
        <v>0</v>
      </c>
      <c r="U363" s="19">
        <f t="shared" si="271"/>
        <v>0</v>
      </c>
      <c r="V363" s="19">
        <f t="shared" si="272"/>
        <v>0</v>
      </c>
      <c r="W363" s="19">
        <f t="shared" si="273"/>
        <v>0</v>
      </c>
      <c r="X363" s="19">
        <f t="shared" si="274"/>
        <v>0</v>
      </c>
      <c r="Y363" s="19">
        <f t="shared" si="275"/>
        <v>0</v>
      </c>
      <c r="Z363" s="19">
        <f t="shared" si="276"/>
        <v>0</v>
      </c>
      <c r="AA363" s="19">
        <f t="shared" si="277"/>
        <v>0</v>
      </c>
      <c r="AB363" s="19">
        <f t="shared" si="278"/>
        <v>0</v>
      </c>
      <c r="AC363" s="19">
        <f t="shared" si="279"/>
        <v>0</v>
      </c>
      <c r="AD363" s="19">
        <f t="shared" si="280"/>
        <v>0</v>
      </c>
      <c r="AE363" s="19">
        <f t="shared" si="281"/>
        <v>0</v>
      </c>
      <c r="AF363" s="19">
        <f t="shared" si="282"/>
        <v>0</v>
      </c>
      <c r="AG363" s="19">
        <f t="shared" si="283"/>
        <v>0</v>
      </c>
      <c r="AH363" s="19">
        <f t="shared" si="284"/>
        <v>0</v>
      </c>
      <c r="AI363" s="19">
        <f t="shared" si="285"/>
        <v>0</v>
      </c>
      <c r="AJ363" s="19">
        <f t="shared" si="286"/>
        <v>0</v>
      </c>
      <c r="AK363" s="19">
        <f t="shared" si="287"/>
        <v>0</v>
      </c>
      <c r="AL363" s="19">
        <f t="shared" si="288"/>
        <v>0</v>
      </c>
      <c r="AM363" s="19">
        <f t="shared" si="289"/>
        <v>0</v>
      </c>
      <c r="AN363" s="19">
        <f t="shared" si="290"/>
        <v>0</v>
      </c>
      <c r="AO363" s="19">
        <f t="shared" si="291"/>
        <v>0</v>
      </c>
      <c r="AP363" s="19">
        <f t="shared" ref="AP363:AP398" si="292">AP$321*$A324</f>
        <v>0</v>
      </c>
      <c r="AQ363" s="19">
        <f>AQ$321*$A323</f>
        <v>0</v>
      </c>
      <c r="AS363" s="10"/>
      <c r="AT363" s="17"/>
      <c r="AU363" s="10"/>
      <c r="AV363" s="10"/>
      <c r="AW363" s="10"/>
      <c r="AX363" s="10"/>
      <c r="AY363" s="10"/>
      <c r="AZ363" s="10"/>
      <c r="BA363" s="10"/>
      <c r="BB363" s="10"/>
      <c r="BC363" s="18"/>
      <c r="BD363" s="18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CA363" s="10">
        <f t="shared" si="250"/>
        <v>0</v>
      </c>
    </row>
    <row r="364" spans="1:79">
      <c r="A364" s="81">
        <f t="shared" si="251"/>
        <v>0</v>
      </c>
      <c r="B364" s="10">
        <f t="shared" si="252"/>
        <v>42</v>
      </c>
      <c r="C364" s="77">
        <f t="shared" si="253"/>
        <v>0</v>
      </c>
      <c r="D364" s="15">
        <f t="shared" si="254"/>
        <v>0</v>
      </c>
      <c r="E364" s="19">
        <f t="shared" si="255"/>
        <v>0</v>
      </c>
      <c r="F364" s="19">
        <f t="shared" si="256"/>
        <v>0</v>
      </c>
      <c r="G364" s="19">
        <f t="shared" si="257"/>
        <v>0</v>
      </c>
      <c r="H364" s="19">
        <f t="shared" si="258"/>
        <v>0</v>
      </c>
      <c r="I364" s="15">
        <f t="shared" si="259"/>
        <v>0</v>
      </c>
      <c r="J364" s="19">
        <f t="shared" si="260"/>
        <v>0</v>
      </c>
      <c r="K364" s="19">
        <f t="shared" si="261"/>
        <v>0</v>
      </c>
      <c r="L364" s="19">
        <f t="shared" si="262"/>
        <v>0</v>
      </c>
      <c r="M364" s="19">
        <f t="shared" si="263"/>
        <v>0</v>
      </c>
      <c r="N364" s="19">
        <f t="shared" si="264"/>
        <v>0</v>
      </c>
      <c r="O364" s="19">
        <f t="shared" si="265"/>
        <v>0</v>
      </c>
      <c r="P364" s="19">
        <f t="shared" si="266"/>
        <v>0</v>
      </c>
      <c r="Q364" s="19">
        <f t="shared" si="267"/>
        <v>0</v>
      </c>
      <c r="R364" s="19">
        <f t="shared" si="268"/>
        <v>0</v>
      </c>
      <c r="S364" s="19">
        <f t="shared" si="269"/>
        <v>0</v>
      </c>
      <c r="T364" s="19">
        <f t="shared" si="270"/>
        <v>0</v>
      </c>
      <c r="U364" s="19">
        <f t="shared" si="271"/>
        <v>0</v>
      </c>
      <c r="V364" s="19">
        <f t="shared" si="272"/>
        <v>0</v>
      </c>
      <c r="W364" s="19">
        <f t="shared" si="273"/>
        <v>0</v>
      </c>
      <c r="X364" s="19">
        <f t="shared" si="274"/>
        <v>0</v>
      </c>
      <c r="Y364" s="19">
        <f t="shared" si="275"/>
        <v>0</v>
      </c>
      <c r="Z364" s="19">
        <f t="shared" si="276"/>
        <v>0</v>
      </c>
      <c r="AA364" s="19">
        <f t="shared" si="277"/>
        <v>0</v>
      </c>
      <c r="AB364" s="19">
        <f t="shared" si="278"/>
        <v>0</v>
      </c>
      <c r="AC364" s="19">
        <f t="shared" si="279"/>
        <v>0</v>
      </c>
      <c r="AD364" s="19">
        <f t="shared" si="280"/>
        <v>0</v>
      </c>
      <c r="AE364" s="19">
        <f t="shared" si="281"/>
        <v>0</v>
      </c>
      <c r="AF364" s="19">
        <f t="shared" si="282"/>
        <v>0</v>
      </c>
      <c r="AG364" s="19">
        <f t="shared" si="283"/>
        <v>0</v>
      </c>
      <c r="AH364" s="19">
        <f t="shared" si="284"/>
        <v>0</v>
      </c>
      <c r="AI364" s="19">
        <f t="shared" si="285"/>
        <v>0</v>
      </c>
      <c r="AJ364" s="19">
        <f t="shared" si="286"/>
        <v>0</v>
      </c>
      <c r="AK364" s="19">
        <f t="shared" si="287"/>
        <v>0</v>
      </c>
      <c r="AL364" s="19">
        <f t="shared" si="288"/>
        <v>0</v>
      </c>
      <c r="AM364" s="19">
        <f t="shared" si="289"/>
        <v>0</v>
      </c>
      <c r="AN364" s="19">
        <f t="shared" si="290"/>
        <v>0</v>
      </c>
      <c r="AO364" s="19">
        <f t="shared" si="291"/>
        <v>0</v>
      </c>
      <c r="AP364" s="19">
        <f t="shared" si="292"/>
        <v>0</v>
      </c>
      <c r="AQ364" s="19">
        <f t="shared" ref="AQ364:AQ398" si="293">AQ$321*$A324</f>
        <v>0</v>
      </c>
      <c r="AR364" s="15">
        <f>AR$321*$A323</f>
        <v>0</v>
      </c>
      <c r="AS364" s="10"/>
      <c r="AT364" s="17"/>
      <c r="AU364" s="10"/>
      <c r="AV364" s="10"/>
      <c r="AW364" s="10"/>
      <c r="AX364" s="10"/>
      <c r="AY364" s="10"/>
      <c r="AZ364" s="10"/>
      <c r="BA364" s="10"/>
      <c r="BB364" s="10"/>
      <c r="BC364" s="18"/>
      <c r="BD364" s="18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CA364" s="10">
        <f t="shared" si="250"/>
        <v>0</v>
      </c>
    </row>
    <row r="365" spans="1:79">
      <c r="A365" s="81">
        <f t="shared" si="251"/>
        <v>0</v>
      </c>
      <c r="B365" s="10">
        <f t="shared" si="252"/>
        <v>43</v>
      </c>
      <c r="C365" s="77">
        <f t="shared" si="253"/>
        <v>0</v>
      </c>
      <c r="D365" s="15">
        <f t="shared" si="254"/>
        <v>0</v>
      </c>
      <c r="E365" s="19">
        <f t="shared" si="255"/>
        <v>0</v>
      </c>
      <c r="F365" s="19">
        <f t="shared" si="256"/>
        <v>0</v>
      </c>
      <c r="G365" s="19">
        <f t="shared" si="257"/>
        <v>0</v>
      </c>
      <c r="H365" s="19">
        <f t="shared" si="258"/>
        <v>0</v>
      </c>
      <c r="I365" s="15">
        <f t="shared" si="259"/>
        <v>0</v>
      </c>
      <c r="J365" s="19">
        <f t="shared" si="260"/>
        <v>0</v>
      </c>
      <c r="K365" s="19">
        <f t="shared" si="261"/>
        <v>0</v>
      </c>
      <c r="L365" s="19">
        <f t="shared" si="262"/>
        <v>0</v>
      </c>
      <c r="M365" s="19">
        <f t="shared" si="263"/>
        <v>0</v>
      </c>
      <c r="N365" s="19">
        <f t="shared" si="264"/>
        <v>0</v>
      </c>
      <c r="O365" s="19">
        <f t="shared" si="265"/>
        <v>0</v>
      </c>
      <c r="P365" s="19">
        <f t="shared" si="266"/>
        <v>0</v>
      </c>
      <c r="Q365" s="19">
        <f t="shared" si="267"/>
        <v>0</v>
      </c>
      <c r="R365" s="19">
        <f t="shared" si="268"/>
        <v>0</v>
      </c>
      <c r="S365" s="19">
        <f t="shared" si="269"/>
        <v>0</v>
      </c>
      <c r="T365" s="19">
        <f t="shared" si="270"/>
        <v>0</v>
      </c>
      <c r="U365" s="19">
        <f t="shared" si="271"/>
        <v>0</v>
      </c>
      <c r="V365" s="19">
        <f t="shared" si="272"/>
        <v>0</v>
      </c>
      <c r="W365" s="19">
        <f t="shared" si="273"/>
        <v>0</v>
      </c>
      <c r="X365" s="19">
        <f t="shared" si="274"/>
        <v>0</v>
      </c>
      <c r="Y365" s="19">
        <f t="shared" si="275"/>
        <v>0</v>
      </c>
      <c r="Z365" s="19">
        <f t="shared" si="276"/>
        <v>0</v>
      </c>
      <c r="AA365" s="19">
        <f t="shared" si="277"/>
        <v>0</v>
      </c>
      <c r="AB365" s="19">
        <f t="shared" si="278"/>
        <v>0</v>
      </c>
      <c r="AC365" s="19">
        <f t="shared" si="279"/>
        <v>0</v>
      </c>
      <c r="AD365" s="19">
        <f t="shared" si="280"/>
        <v>0</v>
      </c>
      <c r="AE365" s="19">
        <f t="shared" si="281"/>
        <v>0</v>
      </c>
      <c r="AF365" s="19">
        <f t="shared" si="282"/>
        <v>0</v>
      </c>
      <c r="AG365" s="19">
        <f t="shared" si="283"/>
        <v>0</v>
      </c>
      <c r="AH365" s="19">
        <f t="shared" si="284"/>
        <v>0</v>
      </c>
      <c r="AI365" s="19">
        <f t="shared" si="285"/>
        <v>0</v>
      </c>
      <c r="AJ365" s="19">
        <f t="shared" si="286"/>
        <v>0</v>
      </c>
      <c r="AK365" s="19">
        <f t="shared" si="287"/>
        <v>0</v>
      </c>
      <c r="AL365" s="19">
        <f t="shared" si="288"/>
        <v>0</v>
      </c>
      <c r="AM365" s="19">
        <f t="shared" si="289"/>
        <v>0</v>
      </c>
      <c r="AN365" s="19">
        <f t="shared" si="290"/>
        <v>0</v>
      </c>
      <c r="AO365" s="19">
        <f t="shared" si="291"/>
        <v>0</v>
      </c>
      <c r="AP365" s="19">
        <f t="shared" si="292"/>
        <v>0</v>
      </c>
      <c r="AQ365" s="19">
        <f t="shared" si="293"/>
        <v>0</v>
      </c>
      <c r="AR365" s="15">
        <f t="shared" ref="AR365:AR398" si="294">AR$321*$A324</f>
        <v>0</v>
      </c>
      <c r="AS365" s="10">
        <f>AS$321*$A323</f>
        <v>0</v>
      </c>
      <c r="AT365" s="17"/>
      <c r="AU365" s="10"/>
      <c r="AV365" s="10"/>
      <c r="AW365" s="10"/>
      <c r="AX365" s="10"/>
      <c r="AY365" s="10"/>
      <c r="AZ365" s="10"/>
      <c r="BA365" s="10"/>
      <c r="BB365" s="10"/>
      <c r="BC365" s="18"/>
      <c r="BD365" s="18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CA365" s="10">
        <f t="shared" si="250"/>
        <v>0</v>
      </c>
    </row>
    <row r="366" spans="1:79">
      <c r="A366" s="81">
        <f t="shared" si="251"/>
        <v>0</v>
      </c>
      <c r="B366" s="10">
        <f t="shared" si="252"/>
        <v>44</v>
      </c>
      <c r="C366" s="77">
        <f t="shared" si="253"/>
        <v>0</v>
      </c>
      <c r="D366" s="15">
        <f t="shared" si="254"/>
        <v>0</v>
      </c>
      <c r="E366" s="19">
        <f t="shared" si="255"/>
        <v>0</v>
      </c>
      <c r="F366" s="19">
        <f t="shared" si="256"/>
        <v>0</v>
      </c>
      <c r="G366" s="19">
        <f t="shared" si="257"/>
        <v>0</v>
      </c>
      <c r="H366" s="19">
        <f t="shared" si="258"/>
        <v>0</v>
      </c>
      <c r="I366" s="15">
        <f t="shared" si="259"/>
        <v>0</v>
      </c>
      <c r="J366" s="19">
        <f t="shared" si="260"/>
        <v>0</v>
      </c>
      <c r="K366" s="19">
        <f t="shared" si="261"/>
        <v>0</v>
      </c>
      <c r="L366" s="19">
        <f t="shared" si="262"/>
        <v>0</v>
      </c>
      <c r="M366" s="19">
        <f t="shared" si="263"/>
        <v>0</v>
      </c>
      <c r="N366" s="19">
        <f t="shared" si="264"/>
        <v>0</v>
      </c>
      <c r="O366" s="19">
        <f t="shared" si="265"/>
        <v>0</v>
      </c>
      <c r="P366" s="19">
        <f t="shared" si="266"/>
        <v>0</v>
      </c>
      <c r="Q366" s="19">
        <f t="shared" si="267"/>
        <v>0</v>
      </c>
      <c r="R366" s="19">
        <f t="shared" si="268"/>
        <v>0</v>
      </c>
      <c r="S366" s="19">
        <f t="shared" si="269"/>
        <v>0</v>
      </c>
      <c r="T366" s="19">
        <f t="shared" si="270"/>
        <v>0</v>
      </c>
      <c r="U366" s="19">
        <f t="shared" si="271"/>
        <v>0</v>
      </c>
      <c r="V366" s="19">
        <f t="shared" si="272"/>
        <v>0</v>
      </c>
      <c r="W366" s="19">
        <f t="shared" si="273"/>
        <v>0</v>
      </c>
      <c r="X366" s="19">
        <f t="shared" si="274"/>
        <v>0</v>
      </c>
      <c r="Y366" s="19">
        <f t="shared" si="275"/>
        <v>0</v>
      </c>
      <c r="Z366" s="19">
        <f t="shared" si="276"/>
        <v>0</v>
      </c>
      <c r="AA366" s="19">
        <f t="shared" si="277"/>
        <v>0</v>
      </c>
      <c r="AB366" s="19">
        <f t="shared" si="278"/>
        <v>0</v>
      </c>
      <c r="AC366" s="19">
        <f t="shared" si="279"/>
        <v>0</v>
      </c>
      <c r="AD366" s="19">
        <f t="shared" si="280"/>
        <v>0</v>
      </c>
      <c r="AE366" s="19">
        <f t="shared" si="281"/>
        <v>0</v>
      </c>
      <c r="AF366" s="19">
        <f t="shared" si="282"/>
        <v>0</v>
      </c>
      <c r="AG366" s="19">
        <f t="shared" si="283"/>
        <v>0</v>
      </c>
      <c r="AH366" s="19">
        <f t="shared" si="284"/>
        <v>0</v>
      </c>
      <c r="AI366" s="19">
        <f t="shared" si="285"/>
        <v>0</v>
      </c>
      <c r="AJ366" s="19">
        <f t="shared" si="286"/>
        <v>0</v>
      </c>
      <c r="AK366" s="19">
        <f t="shared" si="287"/>
        <v>0</v>
      </c>
      <c r="AL366" s="19">
        <f t="shared" si="288"/>
        <v>0</v>
      </c>
      <c r="AM366" s="19">
        <f t="shared" si="289"/>
        <v>0</v>
      </c>
      <c r="AN366" s="19">
        <f t="shared" si="290"/>
        <v>0</v>
      </c>
      <c r="AO366" s="19">
        <f t="shared" si="291"/>
        <v>0</v>
      </c>
      <c r="AP366" s="19">
        <f t="shared" si="292"/>
        <v>0</v>
      </c>
      <c r="AQ366" s="19">
        <f t="shared" si="293"/>
        <v>0</v>
      </c>
      <c r="AR366" s="15">
        <f t="shared" si="294"/>
        <v>0</v>
      </c>
      <c r="AS366" s="10">
        <f t="shared" ref="AS366:AS398" si="295">AS$321*$A324</f>
        <v>0</v>
      </c>
      <c r="AT366" s="17">
        <f>AT$321*$A323</f>
        <v>0</v>
      </c>
      <c r="AU366" s="10"/>
      <c r="AV366" s="10"/>
      <c r="AW366" s="10"/>
      <c r="AX366" s="10"/>
      <c r="AY366" s="10"/>
      <c r="AZ366" s="10"/>
      <c r="BA366" s="10"/>
      <c r="BB366" s="10"/>
      <c r="BC366" s="18"/>
      <c r="BD366" s="18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CA366" s="10">
        <f t="shared" si="250"/>
        <v>0</v>
      </c>
    </row>
    <row r="367" spans="1:79">
      <c r="A367" s="81">
        <f t="shared" si="251"/>
        <v>0</v>
      </c>
      <c r="B367" s="10">
        <f t="shared" si="252"/>
        <v>45</v>
      </c>
      <c r="C367" s="77">
        <f t="shared" si="253"/>
        <v>0</v>
      </c>
      <c r="D367" s="15">
        <f t="shared" si="254"/>
        <v>0</v>
      </c>
      <c r="E367" s="19">
        <f t="shared" si="255"/>
        <v>0</v>
      </c>
      <c r="F367" s="19">
        <f t="shared" si="256"/>
        <v>0</v>
      </c>
      <c r="G367" s="19">
        <f t="shared" si="257"/>
        <v>0</v>
      </c>
      <c r="H367" s="19">
        <f t="shared" si="258"/>
        <v>0</v>
      </c>
      <c r="I367" s="15">
        <f t="shared" si="259"/>
        <v>0</v>
      </c>
      <c r="J367" s="19">
        <f t="shared" si="260"/>
        <v>0</v>
      </c>
      <c r="K367" s="19">
        <f t="shared" si="261"/>
        <v>0</v>
      </c>
      <c r="L367" s="19">
        <f t="shared" si="262"/>
        <v>0</v>
      </c>
      <c r="M367" s="19">
        <f t="shared" si="263"/>
        <v>0</v>
      </c>
      <c r="N367" s="19">
        <f t="shared" si="264"/>
        <v>0</v>
      </c>
      <c r="O367" s="19">
        <f t="shared" si="265"/>
        <v>0</v>
      </c>
      <c r="P367" s="19">
        <f t="shared" si="266"/>
        <v>0</v>
      </c>
      <c r="Q367" s="19">
        <f t="shared" si="267"/>
        <v>0</v>
      </c>
      <c r="R367" s="19">
        <f t="shared" si="268"/>
        <v>0</v>
      </c>
      <c r="S367" s="19">
        <f t="shared" si="269"/>
        <v>0</v>
      </c>
      <c r="T367" s="19">
        <f t="shared" si="270"/>
        <v>0</v>
      </c>
      <c r="U367" s="19">
        <f t="shared" si="271"/>
        <v>0</v>
      </c>
      <c r="V367" s="19">
        <f t="shared" si="272"/>
        <v>0</v>
      </c>
      <c r="W367" s="19">
        <f t="shared" si="273"/>
        <v>0</v>
      </c>
      <c r="X367" s="19">
        <f t="shared" si="274"/>
        <v>0</v>
      </c>
      <c r="Y367" s="19">
        <f t="shared" si="275"/>
        <v>0</v>
      </c>
      <c r="Z367" s="19">
        <f t="shared" si="276"/>
        <v>0</v>
      </c>
      <c r="AA367" s="19">
        <f t="shared" si="277"/>
        <v>0</v>
      </c>
      <c r="AB367" s="19">
        <f t="shared" si="278"/>
        <v>0</v>
      </c>
      <c r="AC367" s="19">
        <f t="shared" si="279"/>
        <v>0</v>
      </c>
      <c r="AD367" s="19">
        <f t="shared" si="280"/>
        <v>0</v>
      </c>
      <c r="AE367" s="19">
        <f t="shared" si="281"/>
        <v>0</v>
      </c>
      <c r="AF367" s="19">
        <f t="shared" si="282"/>
        <v>0</v>
      </c>
      <c r="AG367" s="19">
        <f t="shared" si="283"/>
        <v>0</v>
      </c>
      <c r="AH367" s="19">
        <f t="shared" si="284"/>
        <v>0</v>
      </c>
      <c r="AI367" s="19">
        <f t="shared" si="285"/>
        <v>0</v>
      </c>
      <c r="AJ367" s="19">
        <f t="shared" si="286"/>
        <v>0</v>
      </c>
      <c r="AK367" s="19">
        <f t="shared" si="287"/>
        <v>0</v>
      </c>
      <c r="AL367" s="19">
        <f t="shared" si="288"/>
        <v>0</v>
      </c>
      <c r="AM367" s="19">
        <f t="shared" si="289"/>
        <v>0</v>
      </c>
      <c r="AN367" s="19">
        <f t="shared" si="290"/>
        <v>0</v>
      </c>
      <c r="AO367" s="19">
        <f t="shared" si="291"/>
        <v>0</v>
      </c>
      <c r="AP367" s="19">
        <f t="shared" si="292"/>
        <v>0</v>
      </c>
      <c r="AQ367" s="19">
        <f t="shared" si="293"/>
        <v>0</v>
      </c>
      <c r="AR367" s="15">
        <f t="shared" si="294"/>
        <v>0</v>
      </c>
      <c r="AS367" s="10">
        <f t="shared" si="295"/>
        <v>0</v>
      </c>
      <c r="AT367" s="17">
        <f t="shared" ref="AT367:AT398" si="296">AT$321*$A324</f>
        <v>0</v>
      </c>
      <c r="AU367" s="10">
        <f>AU$321*$A323</f>
        <v>0</v>
      </c>
      <c r="AV367" s="10"/>
      <c r="AW367" s="10"/>
      <c r="AX367" s="10"/>
      <c r="AY367" s="10"/>
      <c r="AZ367" s="10"/>
      <c r="BA367" s="10"/>
      <c r="BB367" s="10"/>
      <c r="BC367" s="18"/>
      <c r="BD367" s="18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CA367" s="10">
        <f t="shared" si="250"/>
        <v>0</v>
      </c>
    </row>
    <row r="368" spans="1:79">
      <c r="A368" s="81">
        <f t="shared" si="251"/>
        <v>0</v>
      </c>
      <c r="B368" s="10">
        <f t="shared" si="252"/>
        <v>46</v>
      </c>
      <c r="C368" s="77">
        <f t="shared" si="253"/>
        <v>0</v>
      </c>
      <c r="D368" s="15">
        <f t="shared" si="254"/>
        <v>0</v>
      </c>
      <c r="E368" s="19">
        <f t="shared" si="255"/>
        <v>0</v>
      </c>
      <c r="F368" s="19">
        <f t="shared" si="256"/>
        <v>0</v>
      </c>
      <c r="G368" s="19">
        <f t="shared" si="257"/>
        <v>0</v>
      </c>
      <c r="H368" s="19">
        <f t="shared" si="258"/>
        <v>0</v>
      </c>
      <c r="I368" s="15">
        <f t="shared" si="259"/>
        <v>0</v>
      </c>
      <c r="J368" s="19">
        <f t="shared" si="260"/>
        <v>0</v>
      </c>
      <c r="K368" s="19">
        <f t="shared" si="261"/>
        <v>0</v>
      </c>
      <c r="L368" s="19">
        <f t="shared" si="262"/>
        <v>0</v>
      </c>
      <c r="M368" s="19">
        <f t="shared" si="263"/>
        <v>0</v>
      </c>
      <c r="N368" s="19">
        <f t="shared" si="264"/>
        <v>0</v>
      </c>
      <c r="O368" s="19">
        <f t="shared" si="265"/>
        <v>0</v>
      </c>
      <c r="P368" s="19">
        <f t="shared" si="266"/>
        <v>0</v>
      </c>
      <c r="Q368" s="19">
        <f t="shared" si="267"/>
        <v>0</v>
      </c>
      <c r="R368" s="19">
        <f t="shared" si="268"/>
        <v>0</v>
      </c>
      <c r="S368" s="19">
        <f t="shared" si="269"/>
        <v>0</v>
      </c>
      <c r="T368" s="19">
        <f t="shared" si="270"/>
        <v>0</v>
      </c>
      <c r="U368" s="19">
        <f t="shared" si="271"/>
        <v>0</v>
      </c>
      <c r="V368" s="19">
        <f t="shared" si="272"/>
        <v>0</v>
      </c>
      <c r="W368" s="19">
        <f t="shared" si="273"/>
        <v>0</v>
      </c>
      <c r="X368" s="19">
        <f t="shared" si="274"/>
        <v>0</v>
      </c>
      <c r="Y368" s="19">
        <f t="shared" si="275"/>
        <v>0</v>
      </c>
      <c r="Z368" s="19">
        <f t="shared" si="276"/>
        <v>0</v>
      </c>
      <c r="AA368" s="19">
        <f t="shared" si="277"/>
        <v>0</v>
      </c>
      <c r="AB368" s="19">
        <f t="shared" si="278"/>
        <v>0</v>
      </c>
      <c r="AC368" s="19">
        <f t="shared" si="279"/>
        <v>0</v>
      </c>
      <c r="AD368" s="19">
        <f t="shared" si="280"/>
        <v>0</v>
      </c>
      <c r="AE368" s="19">
        <f t="shared" si="281"/>
        <v>0</v>
      </c>
      <c r="AF368" s="19">
        <f t="shared" si="282"/>
        <v>0</v>
      </c>
      <c r="AG368" s="19">
        <f t="shared" si="283"/>
        <v>0</v>
      </c>
      <c r="AH368" s="19">
        <f t="shared" si="284"/>
        <v>0</v>
      </c>
      <c r="AI368" s="19">
        <f t="shared" si="285"/>
        <v>0</v>
      </c>
      <c r="AJ368" s="19">
        <f t="shared" si="286"/>
        <v>0</v>
      </c>
      <c r="AK368" s="19">
        <f t="shared" si="287"/>
        <v>0</v>
      </c>
      <c r="AL368" s="19">
        <f t="shared" si="288"/>
        <v>0</v>
      </c>
      <c r="AM368" s="19">
        <f t="shared" si="289"/>
        <v>0</v>
      </c>
      <c r="AN368" s="19">
        <f t="shared" si="290"/>
        <v>0</v>
      </c>
      <c r="AO368" s="19">
        <f t="shared" si="291"/>
        <v>0</v>
      </c>
      <c r="AP368" s="19">
        <f t="shared" si="292"/>
        <v>0</v>
      </c>
      <c r="AQ368" s="19">
        <f t="shared" si="293"/>
        <v>0</v>
      </c>
      <c r="AR368" s="15">
        <f t="shared" si="294"/>
        <v>0</v>
      </c>
      <c r="AS368" s="10">
        <f t="shared" si="295"/>
        <v>0</v>
      </c>
      <c r="AT368" s="17">
        <f t="shared" si="296"/>
        <v>0</v>
      </c>
      <c r="AU368" s="10">
        <f t="shared" ref="AU368:AU398" si="297">AU$321*$A324</f>
        <v>0</v>
      </c>
      <c r="AV368" s="10">
        <f>AV$321*$A323</f>
        <v>0</v>
      </c>
      <c r="AW368" s="10"/>
      <c r="AX368" s="10"/>
      <c r="AY368" s="10"/>
      <c r="AZ368" s="10"/>
      <c r="BA368" s="10"/>
      <c r="BB368" s="10"/>
      <c r="BC368" s="18"/>
      <c r="BD368" s="18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CA368" s="10">
        <f t="shared" si="250"/>
        <v>0</v>
      </c>
    </row>
    <row r="369" spans="1:79">
      <c r="A369" s="81">
        <f t="shared" si="251"/>
        <v>0</v>
      </c>
      <c r="B369" s="10">
        <f t="shared" si="252"/>
        <v>47</v>
      </c>
      <c r="C369" s="77">
        <f t="shared" si="253"/>
        <v>0</v>
      </c>
      <c r="D369" s="15">
        <f t="shared" si="254"/>
        <v>0</v>
      </c>
      <c r="E369" s="19">
        <f t="shared" si="255"/>
        <v>0</v>
      </c>
      <c r="F369" s="19">
        <f t="shared" si="256"/>
        <v>0</v>
      </c>
      <c r="G369" s="19">
        <f t="shared" si="257"/>
        <v>0</v>
      </c>
      <c r="H369" s="19">
        <f t="shared" si="258"/>
        <v>0</v>
      </c>
      <c r="I369" s="15">
        <f t="shared" si="259"/>
        <v>0</v>
      </c>
      <c r="J369" s="19">
        <f t="shared" si="260"/>
        <v>0</v>
      </c>
      <c r="K369" s="19">
        <f t="shared" si="261"/>
        <v>0</v>
      </c>
      <c r="L369" s="19">
        <f t="shared" si="262"/>
        <v>0</v>
      </c>
      <c r="M369" s="19">
        <f t="shared" si="263"/>
        <v>0</v>
      </c>
      <c r="N369" s="19">
        <f t="shared" si="264"/>
        <v>0</v>
      </c>
      <c r="O369" s="19">
        <f t="shared" si="265"/>
        <v>0</v>
      </c>
      <c r="P369" s="19">
        <f t="shared" si="266"/>
        <v>0</v>
      </c>
      <c r="Q369" s="19">
        <f t="shared" si="267"/>
        <v>0</v>
      </c>
      <c r="R369" s="19">
        <f t="shared" si="268"/>
        <v>0</v>
      </c>
      <c r="S369" s="19">
        <f t="shared" si="269"/>
        <v>0</v>
      </c>
      <c r="T369" s="19">
        <f t="shared" si="270"/>
        <v>0</v>
      </c>
      <c r="U369" s="19">
        <f t="shared" si="271"/>
        <v>0</v>
      </c>
      <c r="V369" s="19">
        <f t="shared" si="272"/>
        <v>0</v>
      </c>
      <c r="W369" s="19">
        <f t="shared" si="273"/>
        <v>0</v>
      </c>
      <c r="X369" s="19">
        <f t="shared" si="274"/>
        <v>0</v>
      </c>
      <c r="Y369" s="19">
        <f t="shared" si="275"/>
        <v>0</v>
      </c>
      <c r="Z369" s="19">
        <f t="shared" si="276"/>
        <v>0</v>
      </c>
      <c r="AA369" s="19">
        <f t="shared" si="277"/>
        <v>0</v>
      </c>
      <c r="AB369" s="19">
        <f t="shared" si="278"/>
        <v>0</v>
      </c>
      <c r="AC369" s="19">
        <f t="shared" si="279"/>
        <v>0</v>
      </c>
      <c r="AD369" s="19">
        <f t="shared" si="280"/>
        <v>0</v>
      </c>
      <c r="AE369" s="19">
        <f t="shared" si="281"/>
        <v>0</v>
      </c>
      <c r="AF369" s="19">
        <f t="shared" si="282"/>
        <v>0</v>
      </c>
      <c r="AG369" s="19">
        <f t="shared" si="283"/>
        <v>0</v>
      </c>
      <c r="AH369" s="19">
        <f t="shared" si="284"/>
        <v>0</v>
      </c>
      <c r="AI369" s="19">
        <f t="shared" si="285"/>
        <v>0</v>
      </c>
      <c r="AJ369" s="19">
        <f t="shared" si="286"/>
        <v>0</v>
      </c>
      <c r="AK369" s="19">
        <f t="shared" si="287"/>
        <v>0</v>
      </c>
      <c r="AL369" s="19">
        <f t="shared" si="288"/>
        <v>0</v>
      </c>
      <c r="AM369" s="19">
        <f t="shared" si="289"/>
        <v>0</v>
      </c>
      <c r="AN369" s="19">
        <f t="shared" si="290"/>
        <v>0</v>
      </c>
      <c r="AO369" s="19">
        <f t="shared" si="291"/>
        <v>0</v>
      </c>
      <c r="AP369" s="19">
        <f t="shared" si="292"/>
        <v>0</v>
      </c>
      <c r="AQ369" s="19">
        <f t="shared" si="293"/>
        <v>0</v>
      </c>
      <c r="AR369" s="15">
        <f t="shared" si="294"/>
        <v>0</v>
      </c>
      <c r="AS369" s="10">
        <f t="shared" si="295"/>
        <v>0</v>
      </c>
      <c r="AT369" s="17">
        <f t="shared" si="296"/>
        <v>0</v>
      </c>
      <c r="AU369" s="10">
        <f t="shared" si="297"/>
        <v>0</v>
      </c>
      <c r="AV369" s="10">
        <f t="shared" ref="AV369:AV398" si="298">AV$321*$A324</f>
        <v>0</v>
      </c>
      <c r="AW369" s="10">
        <f>AW$321*$A323</f>
        <v>0</v>
      </c>
      <c r="AX369" s="10"/>
      <c r="AY369" s="10"/>
      <c r="AZ369" s="10"/>
      <c r="BA369" s="10"/>
      <c r="BB369" s="10"/>
      <c r="BC369" s="18"/>
      <c r="BD369" s="18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CA369" s="10">
        <f t="shared" si="250"/>
        <v>0</v>
      </c>
    </row>
    <row r="370" spans="1:79">
      <c r="A370" s="81">
        <f t="shared" si="251"/>
        <v>0</v>
      </c>
      <c r="B370" s="10">
        <f t="shared" si="252"/>
        <v>48</v>
      </c>
      <c r="C370" s="77">
        <f t="shared" si="253"/>
        <v>0</v>
      </c>
      <c r="D370" s="15">
        <f t="shared" si="254"/>
        <v>0</v>
      </c>
      <c r="E370" s="19">
        <f t="shared" si="255"/>
        <v>0</v>
      </c>
      <c r="F370" s="19">
        <f t="shared" si="256"/>
        <v>0</v>
      </c>
      <c r="G370" s="19">
        <f t="shared" si="257"/>
        <v>0</v>
      </c>
      <c r="H370" s="19">
        <f t="shared" si="258"/>
        <v>0</v>
      </c>
      <c r="I370" s="15">
        <f t="shared" si="259"/>
        <v>0</v>
      </c>
      <c r="J370" s="19">
        <f t="shared" si="260"/>
        <v>0</v>
      </c>
      <c r="K370" s="19">
        <f t="shared" si="261"/>
        <v>0</v>
      </c>
      <c r="L370" s="19">
        <f t="shared" si="262"/>
        <v>0</v>
      </c>
      <c r="M370" s="19">
        <f t="shared" si="263"/>
        <v>0</v>
      </c>
      <c r="N370" s="19">
        <f t="shared" si="264"/>
        <v>0</v>
      </c>
      <c r="O370" s="19">
        <f t="shared" si="265"/>
        <v>0</v>
      </c>
      <c r="P370" s="19">
        <f t="shared" si="266"/>
        <v>0</v>
      </c>
      <c r="Q370" s="19">
        <f t="shared" si="267"/>
        <v>0</v>
      </c>
      <c r="R370" s="19">
        <f t="shared" si="268"/>
        <v>0</v>
      </c>
      <c r="S370" s="19">
        <f t="shared" si="269"/>
        <v>0</v>
      </c>
      <c r="T370" s="19">
        <f t="shared" si="270"/>
        <v>0</v>
      </c>
      <c r="U370" s="19">
        <f t="shared" si="271"/>
        <v>0</v>
      </c>
      <c r="V370" s="19">
        <f t="shared" si="272"/>
        <v>0</v>
      </c>
      <c r="W370" s="19">
        <f t="shared" si="273"/>
        <v>0</v>
      </c>
      <c r="X370" s="19">
        <f t="shared" si="274"/>
        <v>0</v>
      </c>
      <c r="Y370" s="19">
        <f t="shared" si="275"/>
        <v>0</v>
      </c>
      <c r="Z370" s="19">
        <f t="shared" si="276"/>
        <v>0</v>
      </c>
      <c r="AA370" s="19">
        <f t="shared" si="277"/>
        <v>0</v>
      </c>
      <c r="AB370" s="19">
        <f t="shared" si="278"/>
        <v>0</v>
      </c>
      <c r="AC370" s="19">
        <f t="shared" si="279"/>
        <v>0</v>
      </c>
      <c r="AD370" s="19">
        <f t="shared" si="280"/>
        <v>0</v>
      </c>
      <c r="AE370" s="19">
        <f t="shared" si="281"/>
        <v>0</v>
      </c>
      <c r="AF370" s="19">
        <f t="shared" si="282"/>
        <v>0</v>
      </c>
      <c r="AG370" s="19">
        <f t="shared" si="283"/>
        <v>0</v>
      </c>
      <c r="AH370" s="19">
        <f t="shared" si="284"/>
        <v>0</v>
      </c>
      <c r="AI370" s="19">
        <f t="shared" si="285"/>
        <v>0</v>
      </c>
      <c r="AJ370" s="19">
        <f t="shared" si="286"/>
        <v>0</v>
      </c>
      <c r="AK370" s="19">
        <f t="shared" si="287"/>
        <v>0</v>
      </c>
      <c r="AL370" s="19">
        <f t="shared" si="288"/>
        <v>0</v>
      </c>
      <c r="AM370" s="19">
        <f t="shared" si="289"/>
        <v>0</v>
      </c>
      <c r="AN370" s="19">
        <f t="shared" si="290"/>
        <v>0</v>
      </c>
      <c r="AO370" s="19">
        <f t="shared" si="291"/>
        <v>0</v>
      </c>
      <c r="AP370" s="19">
        <f t="shared" si="292"/>
        <v>0</v>
      </c>
      <c r="AQ370" s="19">
        <f t="shared" si="293"/>
        <v>0</v>
      </c>
      <c r="AR370" s="15">
        <f t="shared" si="294"/>
        <v>0</v>
      </c>
      <c r="AS370" s="10">
        <f t="shared" si="295"/>
        <v>0</v>
      </c>
      <c r="AT370" s="17">
        <f t="shared" si="296"/>
        <v>0</v>
      </c>
      <c r="AU370" s="10">
        <f t="shared" si="297"/>
        <v>0</v>
      </c>
      <c r="AV370" s="10">
        <f t="shared" si="298"/>
        <v>0</v>
      </c>
      <c r="AW370" s="10">
        <f t="shared" ref="AW370:AW398" si="299">AW$321*$A324</f>
        <v>0</v>
      </c>
      <c r="AX370" s="10">
        <f>AX$321*$A323</f>
        <v>0</v>
      </c>
      <c r="AY370" s="10"/>
      <c r="AZ370" s="10"/>
      <c r="BA370" s="10"/>
      <c r="BB370" s="10"/>
      <c r="BC370" s="18"/>
      <c r="BD370" s="18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CA370" s="10">
        <f t="shared" si="250"/>
        <v>0</v>
      </c>
    </row>
    <row r="371" spans="1:79">
      <c r="A371" s="81">
        <f t="shared" si="251"/>
        <v>0</v>
      </c>
      <c r="B371" s="10">
        <f t="shared" si="252"/>
        <v>49</v>
      </c>
      <c r="C371" s="77">
        <f t="shared" si="253"/>
        <v>0</v>
      </c>
      <c r="D371" s="15">
        <f t="shared" si="254"/>
        <v>0</v>
      </c>
      <c r="E371" s="19">
        <f t="shared" si="255"/>
        <v>0</v>
      </c>
      <c r="F371" s="19">
        <f t="shared" si="256"/>
        <v>0</v>
      </c>
      <c r="G371" s="19">
        <f t="shared" si="257"/>
        <v>0</v>
      </c>
      <c r="H371" s="19">
        <f t="shared" si="258"/>
        <v>0</v>
      </c>
      <c r="I371" s="15">
        <f t="shared" si="259"/>
        <v>0</v>
      </c>
      <c r="J371" s="19">
        <f t="shared" si="260"/>
        <v>0</v>
      </c>
      <c r="K371" s="19">
        <f t="shared" si="261"/>
        <v>0</v>
      </c>
      <c r="L371" s="19">
        <f t="shared" si="262"/>
        <v>0</v>
      </c>
      <c r="M371" s="19">
        <f t="shared" si="263"/>
        <v>0</v>
      </c>
      <c r="N371" s="19">
        <f t="shared" si="264"/>
        <v>0</v>
      </c>
      <c r="O371" s="19">
        <f t="shared" si="265"/>
        <v>0</v>
      </c>
      <c r="P371" s="19">
        <f t="shared" si="266"/>
        <v>0</v>
      </c>
      <c r="Q371" s="19">
        <f t="shared" si="267"/>
        <v>0</v>
      </c>
      <c r="R371" s="19">
        <f t="shared" si="268"/>
        <v>0</v>
      </c>
      <c r="S371" s="19">
        <f t="shared" si="269"/>
        <v>0</v>
      </c>
      <c r="T371" s="19">
        <f t="shared" si="270"/>
        <v>0</v>
      </c>
      <c r="U371" s="19">
        <f t="shared" si="271"/>
        <v>0</v>
      </c>
      <c r="V371" s="19">
        <f t="shared" si="272"/>
        <v>0</v>
      </c>
      <c r="W371" s="19">
        <f t="shared" si="273"/>
        <v>0</v>
      </c>
      <c r="X371" s="19">
        <f t="shared" si="274"/>
        <v>0</v>
      </c>
      <c r="Y371" s="19">
        <f t="shared" si="275"/>
        <v>0</v>
      </c>
      <c r="Z371" s="19">
        <f t="shared" si="276"/>
        <v>0</v>
      </c>
      <c r="AA371" s="19">
        <f t="shared" si="277"/>
        <v>0</v>
      </c>
      <c r="AB371" s="19">
        <f t="shared" si="278"/>
        <v>0</v>
      </c>
      <c r="AC371" s="19">
        <f t="shared" si="279"/>
        <v>0</v>
      </c>
      <c r="AD371" s="19">
        <f t="shared" si="280"/>
        <v>0</v>
      </c>
      <c r="AE371" s="19">
        <f t="shared" si="281"/>
        <v>0</v>
      </c>
      <c r="AF371" s="19">
        <f t="shared" si="282"/>
        <v>0</v>
      </c>
      <c r="AG371" s="19">
        <f t="shared" si="283"/>
        <v>0</v>
      </c>
      <c r="AH371" s="19">
        <f t="shared" si="284"/>
        <v>0</v>
      </c>
      <c r="AI371" s="19">
        <f t="shared" si="285"/>
        <v>0</v>
      </c>
      <c r="AJ371" s="19">
        <f t="shared" si="286"/>
        <v>0</v>
      </c>
      <c r="AK371" s="19">
        <f t="shared" si="287"/>
        <v>0</v>
      </c>
      <c r="AL371" s="19">
        <f t="shared" si="288"/>
        <v>0</v>
      </c>
      <c r="AM371" s="19">
        <f t="shared" si="289"/>
        <v>0</v>
      </c>
      <c r="AN371" s="19">
        <f t="shared" si="290"/>
        <v>0</v>
      </c>
      <c r="AO371" s="19">
        <f t="shared" si="291"/>
        <v>0</v>
      </c>
      <c r="AP371" s="19">
        <f t="shared" si="292"/>
        <v>0</v>
      </c>
      <c r="AQ371" s="19">
        <f t="shared" si="293"/>
        <v>0</v>
      </c>
      <c r="AR371" s="15">
        <f t="shared" si="294"/>
        <v>0</v>
      </c>
      <c r="AS371" s="10">
        <f t="shared" si="295"/>
        <v>0</v>
      </c>
      <c r="AT371" s="17">
        <f t="shared" si="296"/>
        <v>0</v>
      </c>
      <c r="AU371" s="10">
        <f t="shared" si="297"/>
        <v>0</v>
      </c>
      <c r="AV371" s="10">
        <f t="shared" si="298"/>
        <v>0</v>
      </c>
      <c r="AW371" s="10">
        <f t="shared" si="299"/>
        <v>0</v>
      </c>
      <c r="AX371" s="10">
        <f t="shared" ref="AX371:AX398" si="300">AX$321*$A324</f>
        <v>0</v>
      </c>
      <c r="AY371" s="10">
        <f>AY$321*$A323</f>
        <v>0</v>
      </c>
      <c r="AZ371" s="10"/>
      <c r="BA371" s="10"/>
      <c r="BB371" s="10"/>
      <c r="BC371" s="18"/>
      <c r="BD371" s="18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CA371" s="10">
        <f t="shared" si="250"/>
        <v>0</v>
      </c>
    </row>
    <row r="372" spans="1:79">
      <c r="A372" s="81">
        <f t="shared" si="251"/>
        <v>0</v>
      </c>
      <c r="B372" s="10">
        <f t="shared" si="252"/>
        <v>50</v>
      </c>
      <c r="C372" s="77">
        <f t="shared" si="253"/>
        <v>0</v>
      </c>
      <c r="D372" s="15">
        <f t="shared" si="254"/>
        <v>0</v>
      </c>
      <c r="E372" s="19">
        <f t="shared" si="255"/>
        <v>0</v>
      </c>
      <c r="F372" s="19">
        <f t="shared" si="256"/>
        <v>0</v>
      </c>
      <c r="G372" s="19">
        <f t="shared" si="257"/>
        <v>0</v>
      </c>
      <c r="H372" s="19">
        <f t="shared" si="258"/>
        <v>0</v>
      </c>
      <c r="I372" s="15">
        <f t="shared" si="259"/>
        <v>0</v>
      </c>
      <c r="J372" s="19">
        <f t="shared" si="260"/>
        <v>0</v>
      </c>
      <c r="K372" s="19">
        <f t="shared" si="261"/>
        <v>0</v>
      </c>
      <c r="L372" s="19">
        <f t="shared" si="262"/>
        <v>0</v>
      </c>
      <c r="M372" s="19">
        <f t="shared" si="263"/>
        <v>0</v>
      </c>
      <c r="N372" s="19">
        <f t="shared" si="264"/>
        <v>0</v>
      </c>
      <c r="O372" s="19">
        <f t="shared" si="265"/>
        <v>0</v>
      </c>
      <c r="P372" s="19">
        <f t="shared" si="266"/>
        <v>0</v>
      </c>
      <c r="Q372" s="19">
        <f t="shared" si="267"/>
        <v>0</v>
      </c>
      <c r="R372" s="19">
        <f t="shared" si="268"/>
        <v>0</v>
      </c>
      <c r="S372" s="19">
        <f t="shared" si="269"/>
        <v>0</v>
      </c>
      <c r="T372" s="19">
        <f t="shared" si="270"/>
        <v>0</v>
      </c>
      <c r="U372" s="19">
        <f t="shared" si="271"/>
        <v>0</v>
      </c>
      <c r="V372" s="19">
        <f t="shared" si="272"/>
        <v>0</v>
      </c>
      <c r="W372" s="19">
        <f t="shared" si="273"/>
        <v>0</v>
      </c>
      <c r="X372" s="19">
        <f t="shared" si="274"/>
        <v>0</v>
      </c>
      <c r="Y372" s="19">
        <f t="shared" si="275"/>
        <v>0</v>
      </c>
      <c r="Z372" s="19">
        <f t="shared" si="276"/>
        <v>0</v>
      </c>
      <c r="AA372" s="19">
        <f t="shared" si="277"/>
        <v>0</v>
      </c>
      <c r="AB372" s="19">
        <f t="shared" si="278"/>
        <v>0</v>
      </c>
      <c r="AC372" s="19">
        <f t="shared" si="279"/>
        <v>0</v>
      </c>
      <c r="AD372" s="19">
        <f t="shared" si="280"/>
        <v>0</v>
      </c>
      <c r="AE372" s="19">
        <f t="shared" si="281"/>
        <v>0</v>
      </c>
      <c r="AF372" s="19">
        <f t="shared" si="282"/>
        <v>0</v>
      </c>
      <c r="AG372" s="19">
        <f t="shared" si="283"/>
        <v>0</v>
      </c>
      <c r="AH372" s="19">
        <f t="shared" si="284"/>
        <v>0</v>
      </c>
      <c r="AI372" s="19">
        <f t="shared" si="285"/>
        <v>0</v>
      </c>
      <c r="AJ372" s="19">
        <f t="shared" si="286"/>
        <v>0</v>
      </c>
      <c r="AK372" s="19">
        <f t="shared" si="287"/>
        <v>0</v>
      </c>
      <c r="AL372" s="19">
        <f t="shared" si="288"/>
        <v>0</v>
      </c>
      <c r="AM372" s="19">
        <f t="shared" si="289"/>
        <v>0</v>
      </c>
      <c r="AN372" s="19">
        <f t="shared" si="290"/>
        <v>0</v>
      </c>
      <c r="AO372" s="19">
        <f t="shared" si="291"/>
        <v>0</v>
      </c>
      <c r="AP372" s="19">
        <f t="shared" si="292"/>
        <v>0</v>
      </c>
      <c r="AQ372" s="19">
        <f t="shared" si="293"/>
        <v>0</v>
      </c>
      <c r="AR372" s="15">
        <f t="shared" si="294"/>
        <v>0</v>
      </c>
      <c r="AS372" s="10">
        <f t="shared" si="295"/>
        <v>0</v>
      </c>
      <c r="AT372" s="17">
        <f t="shared" si="296"/>
        <v>0</v>
      </c>
      <c r="AU372" s="10">
        <f t="shared" si="297"/>
        <v>0</v>
      </c>
      <c r="AV372" s="10">
        <f t="shared" si="298"/>
        <v>0</v>
      </c>
      <c r="AW372" s="10">
        <f t="shared" si="299"/>
        <v>0</v>
      </c>
      <c r="AX372" s="10">
        <f t="shared" si="300"/>
        <v>0</v>
      </c>
      <c r="AY372" s="10">
        <f t="shared" ref="AY372:AY398" si="301">AY$321*$A324</f>
        <v>0</v>
      </c>
      <c r="AZ372" s="10">
        <f>AZ$321*$A323</f>
        <v>0</v>
      </c>
      <c r="BA372" s="10"/>
      <c r="BB372" s="10"/>
      <c r="BC372" s="18"/>
      <c r="BD372" s="18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CA372" s="10">
        <f t="shared" si="250"/>
        <v>0</v>
      </c>
    </row>
    <row r="373" spans="1:79">
      <c r="A373" s="81">
        <f t="shared" si="251"/>
        <v>0</v>
      </c>
      <c r="B373" s="10">
        <f t="shared" si="252"/>
        <v>51</v>
      </c>
      <c r="C373" s="77">
        <f t="shared" si="253"/>
        <v>0</v>
      </c>
      <c r="D373" s="15">
        <f t="shared" si="254"/>
        <v>0</v>
      </c>
      <c r="E373" s="19">
        <f t="shared" si="255"/>
        <v>0</v>
      </c>
      <c r="F373" s="19">
        <f t="shared" si="256"/>
        <v>0</v>
      </c>
      <c r="G373" s="19">
        <f t="shared" si="257"/>
        <v>0</v>
      </c>
      <c r="H373" s="19">
        <f t="shared" si="258"/>
        <v>0</v>
      </c>
      <c r="I373" s="15">
        <f t="shared" si="259"/>
        <v>0</v>
      </c>
      <c r="J373" s="19">
        <f t="shared" si="260"/>
        <v>0</v>
      </c>
      <c r="K373" s="19">
        <f t="shared" si="261"/>
        <v>0</v>
      </c>
      <c r="L373" s="19">
        <f t="shared" si="262"/>
        <v>0</v>
      </c>
      <c r="M373" s="19">
        <f t="shared" si="263"/>
        <v>0</v>
      </c>
      <c r="N373" s="19">
        <f t="shared" si="264"/>
        <v>0</v>
      </c>
      <c r="O373" s="19">
        <f t="shared" si="265"/>
        <v>0</v>
      </c>
      <c r="P373" s="19">
        <f t="shared" si="266"/>
        <v>0</v>
      </c>
      <c r="Q373" s="19">
        <f t="shared" si="267"/>
        <v>0</v>
      </c>
      <c r="R373" s="19">
        <f t="shared" si="268"/>
        <v>0</v>
      </c>
      <c r="S373" s="19">
        <f t="shared" si="269"/>
        <v>0</v>
      </c>
      <c r="T373" s="19">
        <f t="shared" si="270"/>
        <v>0</v>
      </c>
      <c r="U373" s="19">
        <f t="shared" si="271"/>
        <v>0</v>
      </c>
      <c r="V373" s="19">
        <f t="shared" si="272"/>
        <v>0</v>
      </c>
      <c r="W373" s="19">
        <f t="shared" si="273"/>
        <v>0</v>
      </c>
      <c r="X373" s="19">
        <f t="shared" si="274"/>
        <v>0</v>
      </c>
      <c r="Y373" s="19">
        <f t="shared" si="275"/>
        <v>0</v>
      </c>
      <c r="Z373" s="19">
        <f t="shared" si="276"/>
        <v>0</v>
      </c>
      <c r="AA373" s="19">
        <f t="shared" si="277"/>
        <v>0</v>
      </c>
      <c r="AB373" s="19">
        <f t="shared" si="278"/>
        <v>0</v>
      </c>
      <c r="AC373" s="19">
        <f t="shared" si="279"/>
        <v>0</v>
      </c>
      <c r="AD373" s="19">
        <f t="shared" si="280"/>
        <v>0</v>
      </c>
      <c r="AE373" s="19">
        <f t="shared" si="281"/>
        <v>0</v>
      </c>
      <c r="AF373" s="19">
        <f t="shared" si="282"/>
        <v>0</v>
      </c>
      <c r="AG373" s="19">
        <f t="shared" si="283"/>
        <v>0</v>
      </c>
      <c r="AH373" s="19">
        <f t="shared" si="284"/>
        <v>0</v>
      </c>
      <c r="AI373" s="19">
        <f t="shared" si="285"/>
        <v>0</v>
      </c>
      <c r="AJ373" s="19">
        <f t="shared" si="286"/>
        <v>0</v>
      </c>
      <c r="AK373" s="19">
        <f t="shared" si="287"/>
        <v>0</v>
      </c>
      <c r="AL373" s="19">
        <f t="shared" si="288"/>
        <v>0</v>
      </c>
      <c r="AM373" s="19">
        <f t="shared" si="289"/>
        <v>0</v>
      </c>
      <c r="AN373" s="19">
        <f t="shared" si="290"/>
        <v>0</v>
      </c>
      <c r="AO373" s="19">
        <f t="shared" si="291"/>
        <v>0</v>
      </c>
      <c r="AP373" s="19">
        <f t="shared" si="292"/>
        <v>0</v>
      </c>
      <c r="AQ373" s="19">
        <f t="shared" si="293"/>
        <v>0</v>
      </c>
      <c r="AR373" s="15">
        <f t="shared" si="294"/>
        <v>0</v>
      </c>
      <c r="AS373" s="10">
        <f t="shared" si="295"/>
        <v>0</v>
      </c>
      <c r="AT373" s="17">
        <f t="shared" si="296"/>
        <v>0</v>
      </c>
      <c r="AU373" s="10">
        <f t="shared" si="297"/>
        <v>0</v>
      </c>
      <c r="AV373" s="10">
        <f t="shared" si="298"/>
        <v>0</v>
      </c>
      <c r="AW373" s="10">
        <f t="shared" si="299"/>
        <v>0</v>
      </c>
      <c r="AX373" s="10">
        <f t="shared" si="300"/>
        <v>0</v>
      </c>
      <c r="AY373" s="10">
        <f t="shared" si="301"/>
        <v>0</v>
      </c>
      <c r="AZ373" s="10">
        <f t="shared" ref="AZ373:AZ398" si="302">AZ$321*$A324</f>
        <v>0</v>
      </c>
      <c r="BA373" s="10">
        <f>BA$321*$A323</f>
        <v>0</v>
      </c>
      <c r="BB373" s="10"/>
      <c r="BC373" s="18"/>
      <c r="BD373" s="18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CA373" s="10">
        <f t="shared" si="250"/>
        <v>0</v>
      </c>
    </row>
    <row r="374" spans="1:79">
      <c r="A374" s="81">
        <f t="shared" si="251"/>
        <v>0</v>
      </c>
      <c r="B374" s="10">
        <f t="shared" si="252"/>
        <v>52</v>
      </c>
      <c r="C374" s="77">
        <f t="shared" si="253"/>
        <v>0</v>
      </c>
      <c r="D374" s="15">
        <f t="shared" si="254"/>
        <v>0</v>
      </c>
      <c r="E374" s="19">
        <f t="shared" si="255"/>
        <v>0</v>
      </c>
      <c r="F374" s="19">
        <f t="shared" si="256"/>
        <v>0</v>
      </c>
      <c r="G374" s="19">
        <f t="shared" si="257"/>
        <v>0</v>
      </c>
      <c r="H374" s="19">
        <f t="shared" si="258"/>
        <v>0</v>
      </c>
      <c r="I374" s="15">
        <f t="shared" si="259"/>
        <v>0</v>
      </c>
      <c r="J374" s="19">
        <f t="shared" si="260"/>
        <v>0</v>
      </c>
      <c r="K374" s="19">
        <f t="shared" si="261"/>
        <v>0</v>
      </c>
      <c r="L374" s="19">
        <f t="shared" si="262"/>
        <v>0</v>
      </c>
      <c r="M374" s="19">
        <f t="shared" si="263"/>
        <v>0</v>
      </c>
      <c r="N374" s="19">
        <f t="shared" si="264"/>
        <v>0</v>
      </c>
      <c r="O374" s="19">
        <f t="shared" si="265"/>
        <v>0</v>
      </c>
      <c r="P374" s="19">
        <f t="shared" si="266"/>
        <v>0</v>
      </c>
      <c r="Q374" s="19">
        <f t="shared" si="267"/>
        <v>0</v>
      </c>
      <c r="R374" s="19">
        <f t="shared" si="268"/>
        <v>0</v>
      </c>
      <c r="S374" s="19">
        <f t="shared" si="269"/>
        <v>0</v>
      </c>
      <c r="T374" s="19">
        <f t="shared" si="270"/>
        <v>0</v>
      </c>
      <c r="U374" s="19">
        <f t="shared" si="271"/>
        <v>0</v>
      </c>
      <c r="V374" s="19">
        <f t="shared" si="272"/>
        <v>0</v>
      </c>
      <c r="W374" s="19">
        <f t="shared" si="273"/>
        <v>0</v>
      </c>
      <c r="X374" s="19">
        <f t="shared" si="274"/>
        <v>0</v>
      </c>
      <c r="Y374" s="19">
        <f t="shared" si="275"/>
        <v>0</v>
      </c>
      <c r="Z374" s="19">
        <f t="shared" si="276"/>
        <v>0</v>
      </c>
      <c r="AA374" s="19">
        <f t="shared" si="277"/>
        <v>0</v>
      </c>
      <c r="AB374" s="19">
        <f t="shared" si="278"/>
        <v>0</v>
      </c>
      <c r="AC374" s="19">
        <f t="shared" si="279"/>
        <v>0</v>
      </c>
      <c r="AD374" s="19">
        <f t="shared" si="280"/>
        <v>0</v>
      </c>
      <c r="AE374" s="19">
        <f t="shared" si="281"/>
        <v>0</v>
      </c>
      <c r="AF374" s="19">
        <f t="shared" si="282"/>
        <v>0</v>
      </c>
      <c r="AG374" s="19">
        <f t="shared" si="283"/>
        <v>0</v>
      </c>
      <c r="AH374" s="19">
        <f t="shared" si="284"/>
        <v>0</v>
      </c>
      <c r="AI374" s="19">
        <f t="shared" si="285"/>
        <v>0</v>
      </c>
      <c r="AJ374" s="19">
        <f t="shared" si="286"/>
        <v>0</v>
      </c>
      <c r="AK374" s="19">
        <f t="shared" si="287"/>
        <v>0</v>
      </c>
      <c r="AL374" s="19">
        <f t="shared" si="288"/>
        <v>0</v>
      </c>
      <c r="AM374" s="19">
        <f t="shared" si="289"/>
        <v>0</v>
      </c>
      <c r="AN374" s="19">
        <f t="shared" si="290"/>
        <v>0</v>
      </c>
      <c r="AO374" s="19">
        <f t="shared" si="291"/>
        <v>0</v>
      </c>
      <c r="AP374" s="19">
        <f t="shared" si="292"/>
        <v>0</v>
      </c>
      <c r="AQ374" s="19">
        <f t="shared" si="293"/>
        <v>0</v>
      </c>
      <c r="AR374" s="15">
        <f t="shared" si="294"/>
        <v>0</v>
      </c>
      <c r="AS374" s="10">
        <f t="shared" si="295"/>
        <v>0</v>
      </c>
      <c r="AT374" s="17">
        <f t="shared" si="296"/>
        <v>0</v>
      </c>
      <c r="AU374" s="10">
        <f t="shared" si="297"/>
        <v>0</v>
      </c>
      <c r="AV374" s="10">
        <f t="shared" si="298"/>
        <v>0</v>
      </c>
      <c r="AW374" s="10">
        <f t="shared" si="299"/>
        <v>0</v>
      </c>
      <c r="AX374" s="10">
        <f t="shared" si="300"/>
        <v>0</v>
      </c>
      <c r="AY374" s="10">
        <f t="shared" si="301"/>
        <v>0</v>
      </c>
      <c r="AZ374" s="10">
        <f t="shared" si="302"/>
        <v>0</v>
      </c>
      <c r="BA374" s="10">
        <f t="shared" ref="BA374:BA398" si="303">BA$321*$A324</f>
        <v>0</v>
      </c>
      <c r="BB374" s="10">
        <f>BB$321*$A323</f>
        <v>0</v>
      </c>
      <c r="BC374" s="18"/>
      <c r="BD374" s="18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CA374" s="10">
        <f t="shared" si="250"/>
        <v>0</v>
      </c>
    </row>
    <row r="375" spans="1:79">
      <c r="A375" s="81">
        <f t="shared" si="251"/>
        <v>0</v>
      </c>
      <c r="B375" s="10">
        <f t="shared" si="252"/>
        <v>53</v>
      </c>
      <c r="C375" s="77">
        <f t="shared" si="253"/>
        <v>0</v>
      </c>
      <c r="D375" s="15">
        <f t="shared" si="254"/>
        <v>0</v>
      </c>
      <c r="E375" s="19">
        <f t="shared" si="255"/>
        <v>0</v>
      </c>
      <c r="F375" s="19">
        <f t="shared" si="256"/>
        <v>0</v>
      </c>
      <c r="G375" s="19">
        <f t="shared" si="257"/>
        <v>0</v>
      </c>
      <c r="H375" s="19">
        <f t="shared" si="258"/>
        <v>0</v>
      </c>
      <c r="I375" s="15">
        <f t="shared" si="259"/>
        <v>0</v>
      </c>
      <c r="J375" s="19">
        <f t="shared" si="260"/>
        <v>0</v>
      </c>
      <c r="K375" s="19">
        <f t="shared" si="261"/>
        <v>0</v>
      </c>
      <c r="L375" s="19">
        <f t="shared" si="262"/>
        <v>0</v>
      </c>
      <c r="M375" s="19">
        <f t="shared" si="263"/>
        <v>0</v>
      </c>
      <c r="N375" s="19">
        <f t="shared" si="264"/>
        <v>0</v>
      </c>
      <c r="O375" s="19">
        <f t="shared" si="265"/>
        <v>0</v>
      </c>
      <c r="P375" s="19">
        <f t="shared" si="266"/>
        <v>0</v>
      </c>
      <c r="Q375" s="19">
        <f t="shared" si="267"/>
        <v>0</v>
      </c>
      <c r="R375" s="19">
        <f t="shared" si="268"/>
        <v>0</v>
      </c>
      <c r="S375" s="19">
        <f t="shared" si="269"/>
        <v>0</v>
      </c>
      <c r="T375" s="19">
        <f t="shared" si="270"/>
        <v>0</v>
      </c>
      <c r="U375" s="19">
        <f t="shared" si="271"/>
        <v>0</v>
      </c>
      <c r="V375" s="19">
        <f t="shared" si="272"/>
        <v>0</v>
      </c>
      <c r="W375" s="19">
        <f t="shared" si="273"/>
        <v>0</v>
      </c>
      <c r="X375" s="19">
        <f t="shared" si="274"/>
        <v>0</v>
      </c>
      <c r="Y375" s="19">
        <f t="shared" si="275"/>
        <v>0</v>
      </c>
      <c r="Z375" s="19">
        <f t="shared" si="276"/>
        <v>0</v>
      </c>
      <c r="AA375" s="19">
        <f t="shared" si="277"/>
        <v>0</v>
      </c>
      <c r="AB375" s="19">
        <f t="shared" si="278"/>
        <v>0</v>
      </c>
      <c r="AC375" s="19">
        <f t="shared" si="279"/>
        <v>0</v>
      </c>
      <c r="AD375" s="19">
        <f t="shared" si="280"/>
        <v>0</v>
      </c>
      <c r="AE375" s="19">
        <f t="shared" si="281"/>
        <v>0</v>
      </c>
      <c r="AF375" s="19">
        <f t="shared" si="282"/>
        <v>0</v>
      </c>
      <c r="AG375" s="19">
        <f t="shared" si="283"/>
        <v>0</v>
      </c>
      <c r="AH375" s="19">
        <f t="shared" si="284"/>
        <v>0</v>
      </c>
      <c r="AI375" s="19">
        <f t="shared" si="285"/>
        <v>0</v>
      </c>
      <c r="AJ375" s="19">
        <f t="shared" si="286"/>
        <v>0</v>
      </c>
      <c r="AK375" s="19">
        <f t="shared" si="287"/>
        <v>0</v>
      </c>
      <c r="AL375" s="19">
        <f t="shared" si="288"/>
        <v>0</v>
      </c>
      <c r="AM375" s="19">
        <f t="shared" si="289"/>
        <v>0</v>
      </c>
      <c r="AN375" s="19">
        <f t="shared" si="290"/>
        <v>0</v>
      </c>
      <c r="AO375" s="19">
        <f t="shared" si="291"/>
        <v>0</v>
      </c>
      <c r="AP375" s="19">
        <f t="shared" si="292"/>
        <v>0</v>
      </c>
      <c r="AQ375" s="19">
        <f t="shared" si="293"/>
        <v>0</v>
      </c>
      <c r="AR375" s="15">
        <f t="shared" si="294"/>
        <v>0</v>
      </c>
      <c r="AS375" s="10">
        <f t="shared" si="295"/>
        <v>0</v>
      </c>
      <c r="AT375" s="17">
        <f t="shared" si="296"/>
        <v>0</v>
      </c>
      <c r="AU375" s="10">
        <f t="shared" si="297"/>
        <v>0</v>
      </c>
      <c r="AV375" s="10">
        <f t="shared" si="298"/>
        <v>0</v>
      </c>
      <c r="AW375" s="10">
        <f t="shared" si="299"/>
        <v>0</v>
      </c>
      <c r="AX375" s="10">
        <f t="shared" si="300"/>
        <v>0</v>
      </c>
      <c r="AY375" s="10">
        <f t="shared" si="301"/>
        <v>0</v>
      </c>
      <c r="AZ375" s="10">
        <f t="shared" si="302"/>
        <v>0</v>
      </c>
      <c r="BA375" s="10">
        <f t="shared" si="303"/>
        <v>0</v>
      </c>
      <c r="BB375" s="10">
        <f t="shared" ref="BB375:BB398" si="304">BB$321*$A324</f>
        <v>0</v>
      </c>
      <c r="BC375" s="18">
        <f>BC$321*$A323</f>
        <v>0</v>
      </c>
      <c r="BD375" s="18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CA375" s="10">
        <f t="shared" si="250"/>
        <v>0</v>
      </c>
    </row>
    <row r="376" spans="1:79">
      <c r="A376" s="81">
        <f t="shared" si="251"/>
        <v>0</v>
      </c>
      <c r="B376" s="10">
        <f t="shared" si="252"/>
        <v>54</v>
      </c>
      <c r="C376" s="77">
        <f t="shared" si="253"/>
        <v>0</v>
      </c>
      <c r="D376" s="15">
        <f t="shared" si="254"/>
        <v>0</v>
      </c>
      <c r="E376" s="19">
        <f t="shared" si="255"/>
        <v>0</v>
      </c>
      <c r="F376" s="19">
        <f t="shared" si="256"/>
        <v>0</v>
      </c>
      <c r="G376" s="19">
        <f t="shared" si="257"/>
        <v>0</v>
      </c>
      <c r="H376" s="19">
        <f t="shared" si="258"/>
        <v>0</v>
      </c>
      <c r="I376" s="15">
        <f t="shared" si="259"/>
        <v>0</v>
      </c>
      <c r="J376" s="19">
        <f t="shared" si="260"/>
        <v>0</v>
      </c>
      <c r="K376" s="19">
        <f t="shared" si="261"/>
        <v>0</v>
      </c>
      <c r="L376" s="19">
        <f t="shared" si="262"/>
        <v>0</v>
      </c>
      <c r="M376" s="19">
        <f t="shared" si="263"/>
        <v>0</v>
      </c>
      <c r="N376" s="19">
        <f t="shared" si="264"/>
        <v>0</v>
      </c>
      <c r="O376" s="19">
        <f t="shared" si="265"/>
        <v>0</v>
      </c>
      <c r="P376" s="19">
        <f t="shared" si="266"/>
        <v>0</v>
      </c>
      <c r="Q376" s="19">
        <f t="shared" si="267"/>
        <v>0</v>
      </c>
      <c r="R376" s="19">
        <f t="shared" si="268"/>
        <v>0</v>
      </c>
      <c r="S376" s="19">
        <f t="shared" si="269"/>
        <v>0</v>
      </c>
      <c r="T376" s="19">
        <f t="shared" si="270"/>
        <v>0</v>
      </c>
      <c r="U376" s="19">
        <f t="shared" si="271"/>
        <v>0</v>
      </c>
      <c r="V376" s="19">
        <f t="shared" si="272"/>
        <v>0</v>
      </c>
      <c r="W376" s="19">
        <f t="shared" si="273"/>
        <v>0</v>
      </c>
      <c r="X376" s="19">
        <f t="shared" si="274"/>
        <v>0</v>
      </c>
      <c r="Y376" s="19">
        <f t="shared" si="275"/>
        <v>0</v>
      </c>
      <c r="Z376" s="19">
        <f t="shared" si="276"/>
        <v>0</v>
      </c>
      <c r="AA376" s="19">
        <f t="shared" si="277"/>
        <v>0</v>
      </c>
      <c r="AB376" s="19">
        <f t="shared" si="278"/>
        <v>0</v>
      </c>
      <c r="AC376" s="19">
        <f t="shared" si="279"/>
        <v>0</v>
      </c>
      <c r="AD376" s="19">
        <f t="shared" si="280"/>
        <v>0</v>
      </c>
      <c r="AE376" s="19">
        <f t="shared" si="281"/>
        <v>0</v>
      </c>
      <c r="AF376" s="19">
        <f t="shared" si="282"/>
        <v>0</v>
      </c>
      <c r="AG376" s="19">
        <f t="shared" si="283"/>
        <v>0</v>
      </c>
      <c r="AH376" s="19">
        <f t="shared" si="284"/>
        <v>0</v>
      </c>
      <c r="AI376" s="19">
        <f t="shared" si="285"/>
        <v>0</v>
      </c>
      <c r="AJ376" s="19">
        <f t="shared" si="286"/>
        <v>0</v>
      </c>
      <c r="AK376" s="19">
        <f t="shared" si="287"/>
        <v>0</v>
      </c>
      <c r="AL376" s="19">
        <f t="shared" si="288"/>
        <v>0</v>
      </c>
      <c r="AM376" s="19">
        <f t="shared" si="289"/>
        <v>0</v>
      </c>
      <c r="AN376" s="19">
        <f t="shared" si="290"/>
        <v>0</v>
      </c>
      <c r="AO376" s="19">
        <f t="shared" si="291"/>
        <v>0</v>
      </c>
      <c r="AP376" s="19">
        <f t="shared" si="292"/>
        <v>0</v>
      </c>
      <c r="AQ376" s="19">
        <f t="shared" si="293"/>
        <v>0</v>
      </c>
      <c r="AR376" s="15">
        <f t="shared" si="294"/>
        <v>0</v>
      </c>
      <c r="AS376" s="10">
        <f t="shared" si="295"/>
        <v>0</v>
      </c>
      <c r="AT376" s="17">
        <f t="shared" si="296"/>
        <v>0</v>
      </c>
      <c r="AU376" s="10">
        <f t="shared" si="297"/>
        <v>0</v>
      </c>
      <c r="AV376" s="10">
        <f t="shared" si="298"/>
        <v>0</v>
      </c>
      <c r="AW376" s="10">
        <f t="shared" si="299"/>
        <v>0</v>
      </c>
      <c r="AX376" s="10">
        <f t="shared" si="300"/>
        <v>0</v>
      </c>
      <c r="AY376" s="10">
        <f t="shared" si="301"/>
        <v>0</v>
      </c>
      <c r="AZ376" s="10">
        <f t="shared" si="302"/>
        <v>0</v>
      </c>
      <c r="BA376" s="10">
        <f t="shared" si="303"/>
        <v>0</v>
      </c>
      <c r="BB376" s="10">
        <f t="shared" si="304"/>
        <v>0</v>
      </c>
      <c r="BC376" s="18">
        <f t="shared" ref="BC376:BC398" si="305">BC$321*$A324</f>
        <v>0</v>
      </c>
      <c r="BD376" s="18">
        <f>BD$321*$A323</f>
        <v>0</v>
      </c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CA376" s="10">
        <f t="shared" si="250"/>
        <v>0</v>
      </c>
    </row>
    <row r="377" spans="1:79">
      <c r="A377" s="81">
        <f t="shared" si="251"/>
        <v>0</v>
      </c>
      <c r="B377" s="10">
        <f t="shared" si="252"/>
        <v>55</v>
      </c>
      <c r="C377" s="77">
        <f t="shared" si="253"/>
        <v>0</v>
      </c>
      <c r="D377" s="15">
        <f t="shared" si="254"/>
        <v>0</v>
      </c>
      <c r="E377" s="19">
        <f t="shared" si="255"/>
        <v>0</v>
      </c>
      <c r="F377" s="19">
        <f t="shared" si="256"/>
        <v>0</v>
      </c>
      <c r="G377" s="19">
        <f t="shared" si="257"/>
        <v>0</v>
      </c>
      <c r="H377" s="19">
        <f t="shared" si="258"/>
        <v>0</v>
      </c>
      <c r="I377" s="15">
        <f t="shared" si="259"/>
        <v>0</v>
      </c>
      <c r="J377" s="19">
        <f t="shared" si="260"/>
        <v>0</v>
      </c>
      <c r="K377" s="19">
        <f t="shared" si="261"/>
        <v>0</v>
      </c>
      <c r="L377" s="19">
        <f t="shared" si="262"/>
        <v>0</v>
      </c>
      <c r="M377" s="19">
        <f t="shared" si="263"/>
        <v>0</v>
      </c>
      <c r="N377" s="19">
        <f t="shared" si="264"/>
        <v>0</v>
      </c>
      <c r="O377" s="19">
        <f t="shared" si="265"/>
        <v>0</v>
      </c>
      <c r="P377" s="19">
        <f t="shared" si="266"/>
        <v>0</v>
      </c>
      <c r="Q377" s="19">
        <f t="shared" si="267"/>
        <v>0</v>
      </c>
      <c r="R377" s="19">
        <f t="shared" si="268"/>
        <v>0</v>
      </c>
      <c r="S377" s="19">
        <f t="shared" si="269"/>
        <v>0</v>
      </c>
      <c r="T377" s="19">
        <f t="shared" si="270"/>
        <v>0</v>
      </c>
      <c r="U377" s="19">
        <f t="shared" si="271"/>
        <v>0</v>
      </c>
      <c r="V377" s="19">
        <f t="shared" si="272"/>
        <v>0</v>
      </c>
      <c r="W377" s="19">
        <f t="shared" si="273"/>
        <v>0</v>
      </c>
      <c r="X377" s="19">
        <f t="shared" si="274"/>
        <v>0</v>
      </c>
      <c r="Y377" s="19">
        <f t="shared" si="275"/>
        <v>0</v>
      </c>
      <c r="Z377" s="19">
        <f t="shared" si="276"/>
        <v>0</v>
      </c>
      <c r="AA377" s="19">
        <f t="shared" si="277"/>
        <v>0</v>
      </c>
      <c r="AB377" s="19">
        <f t="shared" si="278"/>
        <v>0</v>
      </c>
      <c r="AC377" s="19">
        <f t="shared" si="279"/>
        <v>0</v>
      </c>
      <c r="AD377" s="19">
        <f t="shared" si="280"/>
        <v>0</v>
      </c>
      <c r="AE377" s="19">
        <f t="shared" si="281"/>
        <v>0</v>
      </c>
      <c r="AF377" s="19">
        <f t="shared" si="282"/>
        <v>0</v>
      </c>
      <c r="AG377" s="19">
        <f t="shared" si="283"/>
        <v>0</v>
      </c>
      <c r="AH377" s="19">
        <f t="shared" si="284"/>
        <v>0</v>
      </c>
      <c r="AI377" s="19">
        <f t="shared" si="285"/>
        <v>0</v>
      </c>
      <c r="AJ377" s="19">
        <f t="shared" si="286"/>
        <v>0</v>
      </c>
      <c r="AK377" s="19">
        <f t="shared" si="287"/>
        <v>0</v>
      </c>
      <c r="AL377" s="19">
        <f t="shared" si="288"/>
        <v>0</v>
      </c>
      <c r="AM377" s="19">
        <f t="shared" si="289"/>
        <v>0</v>
      </c>
      <c r="AN377" s="19">
        <f t="shared" si="290"/>
        <v>0</v>
      </c>
      <c r="AO377" s="19">
        <f t="shared" si="291"/>
        <v>0</v>
      </c>
      <c r="AP377" s="19">
        <f t="shared" si="292"/>
        <v>0</v>
      </c>
      <c r="AQ377" s="19">
        <f t="shared" si="293"/>
        <v>0</v>
      </c>
      <c r="AR377" s="15">
        <f t="shared" si="294"/>
        <v>0</v>
      </c>
      <c r="AS377" s="10">
        <f t="shared" si="295"/>
        <v>0</v>
      </c>
      <c r="AT377" s="17">
        <f t="shared" si="296"/>
        <v>0</v>
      </c>
      <c r="AU377" s="10">
        <f t="shared" si="297"/>
        <v>0</v>
      </c>
      <c r="AV377" s="10">
        <f t="shared" si="298"/>
        <v>0</v>
      </c>
      <c r="AW377" s="10">
        <f t="shared" si="299"/>
        <v>0</v>
      </c>
      <c r="AX377" s="10">
        <f t="shared" si="300"/>
        <v>0</v>
      </c>
      <c r="AY377" s="10">
        <f t="shared" si="301"/>
        <v>0</v>
      </c>
      <c r="AZ377" s="10">
        <f t="shared" si="302"/>
        <v>0</v>
      </c>
      <c r="BA377" s="10">
        <f t="shared" si="303"/>
        <v>0</v>
      </c>
      <c r="BB377" s="10">
        <f t="shared" si="304"/>
        <v>0</v>
      </c>
      <c r="BC377" s="18">
        <f t="shared" si="305"/>
        <v>0</v>
      </c>
      <c r="BD377" s="18">
        <f t="shared" ref="BD377:BD398" si="306">BD$321*$A324</f>
        <v>0</v>
      </c>
      <c r="BE377" s="10">
        <f>BE$321*$A323</f>
        <v>0</v>
      </c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CA377" s="10">
        <f t="shared" si="250"/>
        <v>0</v>
      </c>
    </row>
    <row r="378" spans="1:79">
      <c r="A378" s="81">
        <f t="shared" si="251"/>
        <v>0</v>
      </c>
      <c r="B378" s="10">
        <f t="shared" si="252"/>
        <v>56</v>
      </c>
      <c r="C378" s="77">
        <f t="shared" si="253"/>
        <v>0</v>
      </c>
      <c r="D378" s="15">
        <f t="shared" si="254"/>
        <v>0</v>
      </c>
      <c r="E378" s="19">
        <f t="shared" si="255"/>
        <v>0</v>
      </c>
      <c r="F378" s="19">
        <f t="shared" si="256"/>
        <v>0</v>
      </c>
      <c r="G378" s="19">
        <f t="shared" si="257"/>
        <v>0</v>
      </c>
      <c r="H378" s="19">
        <f t="shared" si="258"/>
        <v>0</v>
      </c>
      <c r="I378" s="15">
        <f t="shared" si="259"/>
        <v>0</v>
      </c>
      <c r="J378" s="19">
        <f t="shared" si="260"/>
        <v>0</v>
      </c>
      <c r="K378" s="19">
        <f t="shared" si="261"/>
        <v>0</v>
      </c>
      <c r="L378" s="19">
        <f t="shared" si="262"/>
        <v>0</v>
      </c>
      <c r="M378" s="19">
        <f t="shared" si="263"/>
        <v>0</v>
      </c>
      <c r="N378" s="19">
        <f t="shared" si="264"/>
        <v>0</v>
      </c>
      <c r="O378" s="19">
        <f t="shared" si="265"/>
        <v>0</v>
      </c>
      <c r="P378" s="19">
        <f t="shared" si="266"/>
        <v>0</v>
      </c>
      <c r="Q378" s="19">
        <f t="shared" si="267"/>
        <v>0</v>
      </c>
      <c r="R378" s="19">
        <f t="shared" si="268"/>
        <v>0</v>
      </c>
      <c r="S378" s="19">
        <f t="shared" si="269"/>
        <v>0</v>
      </c>
      <c r="T378" s="19">
        <f t="shared" si="270"/>
        <v>0</v>
      </c>
      <c r="U378" s="19">
        <f t="shared" si="271"/>
        <v>0</v>
      </c>
      <c r="V378" s="19">
        <f t="shared" si="272"/>
        <v>0</v>
      </c>
      <c r="W378" s="19">
        <f t="shared" si="273"/>
        <v>0</v>
      </c>
      <c r="X378" s="19">
        <f t="shared" si="274"/>
        <v>0</v>
      </c>
      <c r="Y378" s="19">
        <f t="shared" si="275"/>
        <v>0</v>
      </c>
      <c r="Z378" s="19">
        <f t="shared" si="276"/>
        <v>0</v>
      </c>
      <c r="AA378" s="19">
        <f t="shared" si="277"/>
        <v>0</v>
      </c>
      <c r="AB378" s="19">
        <f t="shared" si="278"/>
        <v>0</v>
      </c>
      <c r="AC378" s="19">
        <f t="shared" si="279"/>
        <v>0</v>
      </c>
      <c r="AD378" s="19">
        <f t="shared" si="280"/>
        <v>0</v>
      </c>
      <c r="AE378" s="19">
        <f t="shared" si="281"/>
        <v>0</v>
      </c>
      <c r="AF378" s="19">
        <f t="shared" si="282"/>
        <v>0</v>
      </c>
      <c r="AG378" s="19">
        <f t="shared" si="283"/>
        <v>0</v>
      </c>
      <c r="AH378" s="19">
        <f t="shared" si="284"/>
        <v>0</v>
      </c>
      <c r="AI378" s="19">
        <f t="shared" si="285"/>
        <v>0</v>
      </c>
      <c r="AJ378" s="19">
        <f t="shared" si="286"/>
        <v>0</v>
      </c>
      <c r="AK378" s="19">
        <f t="shared" si="287"/>
        <v>0</v>
      </c>
      <c r="AL378" s="19">
        <f t="shared" si="288"/>
        <v>0</v>
      </c>
      <c r="AM378" s="19">
        <f t="shared" si="289"/>
        <v>0</v>
      </c>
      <c r="AN378" s="19">
        <f t="shared" si="290"/>
        <v>0</v>
      </c>
      <c r="AO378" s="19">
        <f t="shared" si="291"/>
        <v>0</v>
      </c>
      <c r="AP378" s="19">
        <f t="shared" si="292"/>
        <v>0</v>
      </c>
      <c r="AQ378" s="19">
        <f t="shared" si="293"/>
        <v>0</v>
      </c>
      <c r="AR378" s="15">
        <f t="shared" si="294"/>
        <v>0</v>
      </c>
      <c r="AS378" s="10">
        <f t="shared" si="295"/>
        <v>0</v>
      </c>
      <c r="AT378" s="17">
        <f t="shared" si="296"/>
        <v>0</v>
      </c>
      <c r="AU378" s="10">
        <f t="shared" si="297"/>
        <v>0</v>
      </c>
      <c r="AV378" s="10">
        <f t="shared" si="298"/>
        <v>0</v>
      </c>
      <c r="AW378" s="10">
        <f t="shared" si="299"/>
        <v>0</v>
      </c>
      <c r="AX378" s="10">
        <f t="shared" si="300"/>
        <v>0</v>
      </c>
      <c r="AY378" s="10">
        <f t="shared" si="301"/>
        <v>0</v>
      </c>
      <c r="AZ378" s="10">
        <f t="shared" si="302"/>
        <v>0</v>
      </c>
      <c r="BA378" s="10">
        <f t="shared" si="303"/>
        <v>0</v>
      </c>
      <c r="BB378" s="10">
        <f t="shared" si="304"/>
        <v>0</v>
      </c>
      <c r="BC378" s="18">
        <f t="shared" si="305"/>
        <v>0</v>
      </c>
      <c r="BD378" s="18">
        <f t="shared" si="306"/>
        <v>0</v>
      </c>
      <c r="BE378" s="10">
        <f t="shared" ref="BE378:BE398" si="307">BE$321*$A324</f>
        <v>0</v>
      </c>
      <c r="BF378" s="10">
        <f>BF$321*$A323</f>
        <v>0</v>
      </c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CA378" s="10">
        <f t="shared" si="250"/>
        <v>0</v>
      </c>
    </row>
    <row r="379" spans="1:79">
      <c r="A379" s="81">
        <f t="shared" si="251"/>
        <v>0</v>
      </c>
      <c r="B379" s="10">
        <f t="shared" si="252"/>
        <v>57</v>
      </c>
      <c r="C379" s="77">
        <f t="shared" si="253"/>
        <v>0</v>
      </c>
      <c r="D379" s="15">
        <f t="shared" si="254"/>
        <v>0</v>
      </c>
      <c r="E379" s="19">
        <f t="shared" si="255"/>
        <v>0</v>
      </c>
      <c r="F379" s="19">
        <f t="shared" si="256"/>
        <v>0</v>
      </c>
      <c r="G379" s="19">
        <f t="shared" si="257"/>
        <v>0</v>
      </c>
      <c r="H379" s="19">
        <f t="shared" si="258"/>
        <v>0</v>
      </c>
      <c r="I379" s="15">
        <f t="shared" si="259"/>
        <v>0</v>
      </c>
      <c r="J379" s="19">
        <f t="shared" si="260"/>
        <v>0</v>
      </c>
      <c r="K379" s="19">
        <f t="shared" si="261"/>
        <v>0</v>
      </c>
      <c r="L379" s="19">
        <f t="shared" si="262"/>
        <v>0</v>
      </c>
      <c r="M379" s="19">
        <f t="shared" si="263"/>
        <v>0</v>
      </c>
      <c r="N379" s="19">
        <f t="shared" si="264"/>
        <v>0</v>
      </c>
      <c r="O379" s="19">
        <f t="shared" si="265"/>
        <v>0</v>
      </c>
      <c r="P379" s="19">
        <f t="shared" si="266"/>
        <v>0</v>
      </c>
      <c r="Q379" s="19">
        <f t="shared" si="267"/>
        <v>0</v>
      </c>
      <c r="R379" s="19">
        <f t="shared" si="268"/>
        <v>0</v>
      </c>
      <c r="S379" s="19">
        <f t="shared" si="269"/>
        <v>0</v>
      </c>
      <c r="T379" s="19">
        <f t="shared" si="270"/>
        <v>0</v>
      </c>
      <c r="U379" s="19">
        <f t="shared" si="271"/>
        <v>0</v>
      </c>
      <c r="V379" s="19">
        <f t="shared" si="272"/>
        <v>0</v>
      </c>
      <c r="W379" s="19">
        <f t="shared" si="273"/>
        <v>0</v>
      </c>
      <c r="X379" s="19">
        <f t="shared" si="274"/>
        <v>0</v>
      </c>
      <c r="Y379" s="19">
        <f t="shared" si="275"/>
        <v>0</v>
      </c>
      <c r="Z379" s="19">
        <f t="shared" si="276"/>
        <v>0</v>
      </c>
      <c r="AA379" s="19">
        <f t="shared" si="277"/>
        <v>0</v>
      </c>
      <c r="AB379" s="19">
        <f t="shared" si="278"/>
        <v>0</v>
      </c>
      <c r="AC379" s="19">
        <f t="shared" si="279"/>
        <v>0</v>
      </c>
      <c r="AD379" s="19">
        <f t="shared" si="280"/>
        <v>0</v>
      </c>
      <c r="AE379" s="19">
        <f t="shared" si="281"/>
        <v>0</v>
      </c>
      <c r="AF379" s="19">
        <f t="shared" si="282"/>
        <v>0</v>
      </c>
      <c r="AG379" s="19">
        <f t="shared" si="283"/>
        <v>0</v>
      </c>
      <c r="AH379" s="19">
        <f t="shared" si="284"/>
        <v>0</v>
      </c>
      <c r="AI379" s="19">
        <f t="shared" si="285"/>
        <v>0</v>
      </c>
      <c r="AJ379" s="19">
        <f t="shared" si="286"/>
        <v>0</v>
      </c>
      <c r="AK379" s="19">
        <f t="shared" si="287"/>
        <v>0</v>
      </c>
      <c r="AL379" s="19">
        <f t="shared" si="288"/>
        <v>0</v>
      </c>
      <c r="AM379" s="19">
        <f t="shared" si="289"/>
        <v>0</v>
      </c>
      <c r="AN379" s="19">
        <f t="shared" si="290"/>
        <v>0</v>
      </c>
      <c r="AO379" s="19">
        <f t="shared" si="291"/>
        <v>0</v>
      </c>
      <c r="AP379" s="19">
        <f t="shared" si="292"/>
        <v>0</v>
      </c>
      <c r="AQ379" s="19">
        <f t="shared" si="293"/>
        <v>0</v>
      </c>
      <c r="AR379" s="15">
        <f t="shared" si="294"/>
        <v>0</v>
      </c>
      <c r="AS379" s="10">
        <f t="shared" si="295"/>
        <v>0</v>
      </c>
      <c r="AT379" s="17">
        <f t="shared" si="296"/>
        <v>0</v>
      </c>
      <c r="AU379" s="10">
        <f t="shared" si="297"/>
        <v>0</v>
      </c>
      <c r="AV379" s="10">
        <f t="shared" si="298"/>
        <v>0</v>
      </c>
      <c r="AW379" s="10">
        <f t="shared" si="299"/>
        <v>0</v>
      </c>
      <c r="AX379" s="10">
        <f t="shared" si="300"/>
        <v>0</v>
      </c>
      <c r="AY379" s="10">
        <f t="shared" si="301"/>
        <v>0</v>
      </c>
      <c r="AZ379" s="10">
        <f t="shared" si="302"/>
        <v>0</v>
      </c>
      <c r="BA379" s="10">
        <f t="shared" si="303"/>
        <v>0</v>
      </c>
      <c r="BB379" s="10">
        <f t="shared" si="304"/>
        <v>0</v>
      </c>
      <c r="BC379" s="18">
        <f t="shared" si="305"/>
        <v>0</v>
      </c>
      <c r="BD379" s="18">
        <f t="shared" si="306"/>
        <v>0</v>
      </c>
      <c r="BE379" s="10">
        <f t="shared" si="307"/>
        <v>0</v>
      </c>
      <c r="BF379" s="10">
        <f t="shared" ref="BF379:BF398" si="308">BF$321*$A324</f>
        <v>0</v>
      </c>
      <c r="BG379" s="10">
        <f>BG$321*$A323</f>
        <v>0</v>
      </c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CA379" s="10">
        <f t="shared" si="250"/>
        <v>0</v>
      </c>
    </row>
    <row r="380" spans="1:79">
      <c r="A380" s="81">
        <f t="shared" si="251"/>
        <v>0</v>
      </c>
      <c r="B380" s="10">
        <f t="shared" si="252"/>
        <v>58</v>
      </c>
      <c r="C380" s="77">
        <f t="shared" si="253"/>
        <v>0</v>
      </c>
      <c r="D380" s="15">
        <f t="shared" si="254"/>
        <v>0</v>
      </c>
      <c r="E380" s="19">
        <f t="shared" si="255"/>
        <v>0</v>
      </c>
      <c r="F380" s="19">
        <f t="shared" si="256"/>
        <v>0</v>
      </c>
      <c r="G380" s="19">
        <f t="shared" si="257"/>
        <v>0</v>
      </c>
      <c r="H380" s="19">
        <f t="shared" si="258"/>
        <v>0</v>
      </c>
      <c r="I380" s="15">
        <f t="shared" si="259"/>
        <v>0</v>
      </c>
      <c r="J380" s="19">
        <f t="shared" si="260"/>
        <v>0</v>
      </c>
      <c r="K380" s="19">
        <f t="shared" si="261"/>
        <v>0</v>
      </c>
      <c r="L380" s="19">
        <f t="shared" si="262"/>
        <v>0</v>
      </c>
      <c r="M380" s="19">
        <f t="shared" si="263"/>
        <v>0</v>
      </c>
      <c r="N380" s="19">
        <f t="shared" si="264"/>
        <v>0</v>
      </c>
      <c r="O380" s="19">
        <f t="shared" si="265"/>
        <v>0</v>
      </c>
      <c r="P380" s="19">
        <f t="shared" si="266"/>
        <v>0</v>
      </c>
      <c r="Q380" s="19">
        <f t="shared" si="267"/>
        <v>0</v>
      </c>
      <c r="R380" s="19">
        <f t="shared" si="268"/>
        <v>0</v>
      </c>
      <c r="S380" s="19">
        <f t="shared" si="269"/>
        <v>0</v>
      </c>
      <c r="T380" s="19">
        <f t="shared" si="270"/>
        <v>0</v>
      </c>
      <c r="U380" s="19">
        <f t="shared" si="271"/>
        <v>0</v>
      </c>
      <c r="V380" s="19">
        <f t="shared" si="272"/>
        <v>0</v>
      </c>
      <c r="W380" s="19">
        <f t="shared" si="273"/>
        <v>0</v>
      </c>
      <c r="X380" s="19">
        <f t="shared" si="274"/>
        <v>0</v>
      </c>
      <c r="Y380" s="19">
        <f t="shared" si="275"/>
        <v>0</v>
      </c>
      <c r="Z380" s="19">
        <f t="shared" si="276"/>
        <v>0</v>
      </c>
      <c r="AA380" s="19">
        <f t="shared" si="277"/>
        <v>0</v>
      </c>
      <c r="AB380" s="19">
        <f t="shared" si="278"/>
        <v>0</v>
      </c>
      <c r="AC380" s="19">
        <f t="shared" si="279"/>
        <v>0</v>
      </c>
      <c r="AD380" s="19">
        <f t="shared" si="280"/>
        <v>0</v>
      </c>
      <c r="AE380" s="19">
        <f t="shared" si="281"/>
        <v>0</v>
      </c>
      <c r="AF380" s="19">
        <f t="shared" si="282"/>
        <v>0</v>
      </c>
      <c r="AG380" s="19">
        <f t="shared" si="283"/>
        <v>0</v>
      </c>
      <c r="AH380" s="19">
        <f t="shared" si="284"/>
        <v>0</v>
      </c>
      <c r="AI380" s="19">
        <f t="shared" si="285"/>
        <v>0</v>
      </c>
      <c r="AJ380" s="19">
        <f t="shared" si="286"/>
        <v>0</v>
      </c>
      <c r="AK380" s="19">
        <f t="shared" si="287"/>
        <v>0</v>
      </c>
      <c r="AL380" s="19">
        <f t="shared" si="288"/>
        <v>0</v>
      </c>
      <c r="AM380" s="19">
        <f t="shared" si="289"/>
        <v>0</v>
      </c>
      <c r="AN380" s="19">
        <f t="shared" si="290"/>
        <v>0</v>
      </c>
      <c r="AO380" s="19">
        <f t="shared" si="291"/>
        <v>0</v>
      </c>
      <c r="AP380" s="19">
        <f t="shared" si="292"/>
        <v>0</v>
      </c>
      <c r="AQ380" s="19">
        <f t="shared" si="293"/>
        <v>0</v>
      </c>
      <c r="AR380" s="15">
        <f t="shared" si="294"/>
        <v>0</v>
      </c>
      <c r="AS380" s="10">
        <f t="shared" si="295"/>
        <v>0</v>
      </c>
      <c r="AT380" s="17">
        <f t="shared" si="296"/>
        <v>0</v>
      </c>
      <c r="AU380" s="10">
        <f t="shared" si="297"/>
        <v>0</v>
      </c>
      <c r="AV380" s="10">
        <f t="shared" si="298"/>
        <v>0</v>
      </c>
      <c r="AW380" s="10">
        <f t="shared" si="299"/>
        <v>0</v>
      </c>
      <c r="AX380" s="10">
        <f t="shared" si="300"/>
        <v>0</v>
      </c>
      <c r="AY380" s="10">
        <f t="shared" si="301"/>
        <v>0</v>
      </c>
      <c r="AZ380" s="10">
        <f t="shared" si="302"/>
        <v>0</v>
      </c>
      <c r="BA380" s="10">
        <f t="shared" si="303"/>
        <v>0</v>
      </c>
      <c r="BB380" s="10">
        <f t="shared" si="304"/>
        <v>0</v>
      </c>
      <c r="BC380" s="18">
        <f t="shared" si="305"/>
        <v>0</v>
      </c>
      <c r="BD380" s="18">
        <f t="shared" si="306"/>
        <v>0</v>
      </c>
      <c r="BE380" s="10">
        <f t="shared" si="307"/>
        <v>0</v>
      </c>
      <c r="BF380" s="10">
        <f t="shared" si="308"/>
        <v>0</v>
      </c>
      <c r="BG380" s="10">
        <f t="shared" ref="BG380:BG398" si="309">BG$321*$A324</f>
        <v>0</v>
      </c>
      <c r="BH380" s="10">
        <f>BH$321*$A323</f>
        <v>0</v>
      </c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CA380" s="10">
        <f t="shared" si="250"/>
        <v>0</v>
      </c>
    </row>
    <row r="381" spans="1:79">
      <c r="A381" s="81">
        <f t="shared" si="251"/>
        <v>0</v>
      </c>
      <c r="B381" s="10">
        <f t="shared" si="252"/>
        <v>59</v>
      </c>
      <c r="C381" s="77">
        <f t="shared" si="253"/>
        <v>0</v>
      </c>
      <c r="D381" s="15">
        <f t="shared" si="254"/>
        <v>0</v>
      </c>
      <c r="E381" s="19">
        <f t="shared" si="255"/>
        <v>0</v>
      </c>
      <c r="F381" s="19">
        <f t="shared" si="256"/>
        <v>0</v>
      </c>
      <c r="G381" s="19">
        <f t="shared" si="257"/>
        <v>0</v>
      </c>
      <c r="H381" s="19">
        <f t="shared" si="258"/>
        <v>0</v>
      </c>
      <c r="I381" s="15">
        <f t="shared" si="259"/>
        <v>0</v>
      </c>
      <c r="J381" s="19">
        <f t="shared" si="260"/>
        <v>0</v>
      </c>
      <c r="K381" s="19">
        <f t="shared" si="261"/>
        <v>0</v>
      </c>
      <c r="L381" s="19">
        <f t="shared" si="262"/>
        <v>0</v>
      </c>
      <c r="M381" s="19">
        <f t="shared" si="263"/>
        <v>0</v>
      </c>
      <c r="N381" s="19">
        <f t="shared" si="264"/>
        <v>0</v>
      </c>
      <c r="O381" s="19">
        <f t="shared" si="265"/>
        <v>0</v>
      </c>
      <c r="P381" s="19">
        <f t="shared" si="266"/>
        <v>0</v>
      </c>
      <c r="Q381" s="19">
        <f t="shared" si="267"/>
        <v>0</v>
      </c>
      <c r="R381" s="19">
        <f t="shared" si="268"/>
        <v>0</v>
      </c>
      <c r="S381" s="19">
        <f t="shared" si="269"/>
        <v>0</v>
      </c>
      <c r="T381" s="19">
        <f t="shared" si="270"/>
        <v>0</v>
      </c>
      <c r="U381" s="19">
        <f t="shared" si="271"/>
        <v>0</v>
      </c>
      <c r="V381" s="19">
        <f t="shared" si="272"/>
        <v>0</v>
      </c>
      <c r="W381" s="19">
        <f t="shared" si="273"/>
        <v>0</v>
      </c>
      <c r="X381" s="19">
        <f t="shared" si="274"/>
        <v>0</v>
      </c>
      <c r="Y381" s="19">
        <f t="shared" si="275"/>
        <v>0</v>
      </c>
      <c r="Z381" s="19">
        <f t="shared" si="276"/>
        <v>0</v>
      </c>
      <c r="AA381" s="19">
        <f t="shared" si="277"/>
        <v>0</v>
      </c>
      <c r="AB381" s="19">
        <f t="shared" si="278"/>
        <v>0</v>
      </c>
      <c r="AC381" s="19">
        <f t="shared" si="279"/>
        <v>0</v>
      </c>
      <c r="AD381" s="19">
        <f t="shared" si="280"/>
        <v>0</v>
      </c>
      <c r="AE381" s="19">
        <f t="shared" si="281"/>
        <v>0</v>
      </c>
      <c r="AF381" s="19">
        <f t="shared" si="282"/>
        <v>0</v>
      </c>
      <c r="AG381" s="19">
        <f t="shared" si="283"/>
        <v>0</v>
      </c>
      <c r="AH381" s="19">
        <f t="shared" si="284"/>
        <v>0</v>
      </c>
      <c r="AI381" s="19">
        <f t="shared" si="285"/>
        <v>0</v>
      </c>
      <c r="AJ381" s="19">
        <f t="shared" si="286"/>
        <v>0</v>
      </c>
      <c r="AK381" s="19">
        <f t="shared" si="287"/>
        <v>0</v>
      </c>
      <c r="AL381" s="19">
        <f t="shared" si="288"/>
        <v>0</v>
      </c>
      <c r="AM381" s="19">
        <f t="shared" si="289"/>
        <v>0</v>
      </c>
      <c r="AN381" s="19">
        <f t="shared" si="290"/>
        <v>0</v>
      </c>
      <c r="AO381" s="19">
        <f t="shared" si="291"/>
        <v>0</v>
      </c>
      <c r="AP381" s="19">
        <f t="shared" si="292"/>
        <v>0</v>
      </c>
      <c r="AQ381" s="19">
        <f t="shared" si="293"/>
        <v>0</v>
      </c>
      <c r="AR381" s="15">
        <f t="shared" si="294"/>
        <v>0</v>
      </c>
      <c r="AS381" s="10">
        <f t="shared" si="295"/>
        <v>0</v>
      </c>
      <c r="AT381" s="17">
        <f t="shared" si="296"/>
        <v>0</v>
      </c>
      <c r="AU381" s="10">
        <f t="shared" si="297"/>
        <v>0</v>
      </c>
      <c r="AV381" s="10">
        <f t="shared" si="298"/>
        <v>0</v>
      </c>
      <c r="AW381" s="10">
        <f t="shared" si="299"/>
        <v>0</v>
      </c>
      <c r="AX381" s="10">
        <f t="shared" si="300"/>
        <v>0</v>
      </c>
      <c r="AY381" s="10">
        <f t="shared" si="301"/>
        <v>0</v>
      </c>
      <c r="AZ381" s="10">
        <f t="shared" si="302"/>
        <v>0</v>
      </c>
      <c r="BA381" s="10">
        <f t="shared" si="303"/>
        <v>0</v>
      </c>
      <c r="BB381" s="10">
        <f t="shared" si="304"/>
        <v>0</v>
      </c>
      <c r="BC381" s="18">
        <f t="shared" si="305"/>
        <v>0</v>
      </c>
      <c r="BD381" s="18">
        <f t="shared" si="306"/>
        <v>0</v>
      </c>
      <c r="BE381" s="10">
        <f t="shared" si="307"/>
        <v>0</v>
      </c>
      <c r="BF381" s="10">
        <f t="shared" si="308"/>
        <v>0</v>
      </c>
      <c r="BG381" s="10">
        <f t="shared" si="309"/>
        <v>0</v>
      </c>
      <c r="BH381" s="10">
        <f t="shared" ref="BH381:BH398" si="310">BH$321*$A324</f>
        <v>0</v>
      </c>
      <c r="BI381" s="10">
        <f>BI$321*$A323</f>
        <v>0</v>
      </c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CA381" s="10">
        <f t="shared" si="250"/>
        <v>0</v>
      </c>
    </row>
    <row r="382" spans="1:79">
      <c r="A382" s="81">
        <f t="shared" si="251"/>
        <v>0</v>
      </c>
      <c r="B382" s="10">
        <f t="shared" si="252"/>
        <v>60</v>
      </c>
      <c r="C382" s="77">
        <f t="shared" si="253"/>
        <v>0</v>
      </c>
      <c r="D382" s="15">
        <f t="shared" si="254"/>
        <v>0</v>
      </c>
      <c r="E382" s="19">
        <f t="shared" si="255"/>
        <v>0</v>
      </c>
      <c r="F382" s="19">
        <f t="shared" si="256"/>
        <v>0</v>
      </c>
      <c r="G382" s="19">
        <f t="shared" si="257"/>
        <v>0</v>
      </c>
      <c r="H382" s="19">
        <f t="shared" si="258"/>
        <v>0</v>
      </c>
      <c r="I382" s="15">
        <f t="shared" si="259"/>
        <v>0</v>
      </c>
      <c r="J382" s="19">
        <f t="shared" si="260"/>
        <v>0</v>
      </c>
      <c r="K382" s="19">
        <f t="shared" si="261"/>
        <v>0</v>
      </c>
      <c r="L382" s="19">
        <f t="shared" si="262"/>
        <v>0</v>
      </c>
      <c r="M382" s="19">
        <f t="shared" si="263"/>
        <v>0</v>
      </c>
      <c r="N382" s="19">
        <f t="shared" si="264"/>
        <v>0</v>
      </c>
      <c r="O382" s="19">
        <f t="shared" si="265"/>
        <v>0</v>
      </c>
      <c r="P382" s="19">
        <f t="shared" si="266"/>
        <v>0</v>
      </c>
      <c r="Q382" s="19">
        <f t="shared" si="267"/>
        <v>0</v>
      </c>
      <c r="R382" s="19">
        <f t="shared" si="268"/>
        <v>0</v>
      </c>
      <c r="S382" s="19">
        <f t="shared" si="269"/>
        <v>0</v>
      </c>
      <c r="T382" s="19">
        <f t="shared" si="270"/>
        <v>0</v>
      </c>
      <c r="U382" s="19">
        <f t="shared" si="271"/>
        <v>0</v>
      </c>
      <c r="V382" s="19">
        <f t="shared" si="272"/>
        <v>0</v>
      </c>
      <c r="W382" s="19">
        <f t="shared" si="273"/>
        <v>0</v>
      </c>
      <c r="X382" s="19">
        <f t="shared" si="274"/>
        <v>0</v>
      </c>
      <c r="Y382" s="19">
        <f t="shared" si="275"/>
        <v>0</v>
      </c>
      <c r="Z382" s="19">
        <f t="shared" si="276"/>
        <v>0</v>
      </c>
      <c r="AA382" s="19">
        <f t="shared" si="277"/>
        <v>0</v>
      </c>
      <c r="AB382" s="19">
        <f t="shared" si="278"/>
        <v>0</v>
      </c>
      <c r="AC382" s="19">
        <f t="shared" si="279"/>
        <v>0</v>
      </c>
      <c r="AD382" s="19">
        <f t="shared" si="280"/>
        <v>0</v>
      </c>
      <c r="AE382" s="19">
        <f t="shared" si="281"/>
        <v>0</v>
      </c>
      <c r="AF382" s="19">
        <f t="shared" si="282"/>
        <v>0</v>
      </c>
      <c r="AG382" s="19">
        <f t="shared" si="283"/>
        <v>0</v>
      </c>
      <c r="AH382" s="19">
        <f t="shared" si="284"/>
        <v>0</v>
      </c>
      <c r="AI382" s="19">
        <f t="shared" si="285"/>
        <v>0</v>
      </c>
      <c r="AJ382" s="19">
        <f t="shared" si="286"/>
        <v>0</v>
      </c>
      <c r="AK382" s="19">
        <f t="shared" si="287"/>
        <v>0</v>
      </c>
      <c r="AL382" s="19">
        <f t="shared" si="288"/>
        <v>0</v>
      </c>
      <c r="AM382" s="19">
        <f t="shared" si="289"/>
        <v>0</v>
      </c>
      <c r="AN382" s="19">
        <f t="shared" si="290"/>
        <v>0</v>
      </c>
      <c r="AO382" s="19">
        <f t="shared" si="291"/>
        <v>0</v>
      </c>
      <c r="AP382" s="19">
        <f t="shared" si="292"/>
        <v>0</v>
      </c>
      <c r="AQ382" s="19">
        <f t="shared" si="293"/>
        <v>0</v>
      </c>
      <c r="AR382" s="15">
        <f t="shared" si="294"/>
        <v>0</v>
      </c>
      <c r="AS382" s="10">
        <f t="shared" si="295"/>
        <v>0</v>
      </c>
      <c r="AT382" s="17">
        <f t="shared" si="296"/>
        <v>0</v>
      </c>
      <c r="AU382" s="10">
        <f t="shared" si="297"/>
        <v>0</v>
      </c>
      <c r="AV382" s="10">
        <f t="shared" si="298"/>
        <v>0</v>
      </c>
      <c r="AW382" s="10">
        <f t="shared" si="299"/>
        <v>0</v>
      </c>
      <c r="AX382" s="10">
        <f t="shared" si="300"/>
        <v>0</v>
      </c>
      <c r="AY382" s="10">
        <f t="shared" si="301"/>
        <v>0</v>
      </c>
      <c r="AZ382" s="10">
        <f t="shared" si="302"/>
        <v>0</v>
      </c>
      <c r="BA382" s="10">
        <f t="shared" si="303"/>
        <v>0</v>
      </c>
      <c r="BB382" s="10">
        <f t="shared" si="304"/>
        <v>0</v>
      </c>
      <c r="BC382" s="18">
        <f t="shared" si="305"/>
        <v>0</v>
      </c>
      <c r="BD382" s="18">
        <f t="shared" si="306"/>
        <v>0</v>
      </c>
      <c r="BE382" s="10">
        <f t="shared" si="307"/>
        <v>0</v>
      </c>
      <c r="BF382" s="10">
        <f t="shared" si="308"/>
        <v>0</v>
      </c>
      <c r="BG382" s="10">
        <f t="shared" si="309"/>
        <v>0</v>
      </c>
      <c r="BH382" s="10">
        <f t="shared" si="310"/>
        <v>0</v>
      </c>
      <c r="BI382" s="10">
        <f t="shared" ref="BI382:BI398" si="311">BI$321*$A324</f>
        <v>0</v>
      </c>
      <c r="BJ382" s="10">
        <f>BJ$321*$A323</f>
        <v>0</v>
      </c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CA382" s="10">
        <f t="shared" si="250"/>
        <v>0</v>
      </c>
    </row>
    <row r="383" spans="1:79">
      <c r="A383" s="81">
        <f t="shared" si="251"/>
        <v>0</v>
      </c>
      <c r="B383" s="10">
        <f t="shared" si="252"/>
        <v>61</v>
      </c>
      <c r="C383" s="77">
        <f t="shared" si="253"/>
        <v>0</v>
      </c>
      <c r="D383" s="15">
        <f t="shared" si="254"/>
        <v>0</v>
      </c>
      <c r="E383" s="19">
        <f t="shared" si="255"/>
        <v>0</v>
      </c>
      <c r="F383" s="19">
        <f t="shared" si="256"/>
        <v>0</v>
      </c>
      <c r="G383" s="19">
        <f t="shared" si="257"/>
        <v>0</v>
      </c>
      <c r="H383" s="19">
        <f t="shared" si="258"/>
        <v>0</v>
      </c>
      <c r="I383" s="15">
        <f t="shared" si="259"/>
        <v>0</v>
      </c>
      <c r="J383" s="19">
        <f t="shared" si="260"/>
        <v>0</v>
      </c>
      <c r="K383" s="19">
        <f t="shared" si="261"/>
        <v>0</v>
      </c>
      <c r="L383" s="19">
        <f t="shared" si="262"/>
        <v>0</v>
      </c>
      <c r="M383" s="19">
        <f t="shared" si="263"/>
        <v>0</v>
      </c>
      <c r="N383" s="19">
        <f t="shared" si="264"/>
        <v>0</v>
      </c>
      <c r="O383" s="19">
        <f t="shared" si="265"/>
        <v>0</v>
      </c>
      <c r="P383" s="19">
        <f t="shared" si="266"/>
        <v>0</v>
      </c>
      <c r="Q383" s="19">
        <f t="shared" si="267"/>
        <v>0</v>
      </c>
      <c r="R383" s="19">
        <f t="shared" si="268"/>
        <v>0</v>
      </c>
      <c r="S383" s="19">
        <f t="shared" si="269"/>
        <v>0</v>
      </c>
      <c r="T383" s="19">
        <f t="shared" si="270"/>
        <v>0</v>
      </c>
      <c r="U383" s="19">
        <f t="shared" si="271"/>
        <v>0</v>
      </c>
      <c r="V383" s="19">
        <f t="shared" si="272"/>
        <v>0</v>
      </c>
      <c r="W383" s="19">
        <f t="shared" si="273"/>
        <v>0</v>
      </c>
      <c r="X383" s="19">
        <f t="shared" si="274"/>
        <v>0</v>
      </c>
      <c r="Y383" s="19">
        <f t="shared" si="275"/>
        <v>0</v>
      </c>
      <c r="Z383" s="19">
        <f t="shared" si="276"/>
        <v>0</v>
      </c>
      <c r="AA383" s="19">
        <f t="shared" si="277"/>
        <v>0</v>
      </c>
      <c r="AB383" s="19">
        <f t="shared" si="278"/>
        <v>0</v>
      </c>
      <c r="AC383" s="19">
        <f t="shared" si="279"/>
        <v>0</v>
      </c>
      <c r="AD383" s="19">
        <f t="shared" si="280"/>
        <v>0</v>
      </c>
      <c r="AE383" s="19">
        <f t="shared" si="281"/>
        <v>0</v>
      </c>
      <c r="AF383" s="19">
        <f t="shared" si="282"/>
        <v>0</v>
      </c>
      <c r="AG383" s="19">
        <f t="shared" si="283"/>
        <v>0</v>
      </c>
      <c r="AH383" s="19">
        <f t="shared" si="284"/>
        <v>0</v>
      </c>
      <c r="AI383" s="19">
        <f t="shared" si="285"/>
        <v>0</v>
      </c>
      <c r="AJ383" s="19">
        <f t="shared" si="286"/>
        <v>0</v>
      </c>
      <c r="AK383" s="19">
        <f t="shared" si="287"/>
        <v>0</v>
      </c>
      <c r="AL383" s="19">
        <f t="shared" si="288"/>
        <v>0</v>
      </c>
      <c r="AM383" s="19">
        <f t="shared" si="289"/>
        <v>0</v>
      </c>
      <c r="AN383" s="19">
        <f t="shared" si="290"/>
        <v>0</v>
      </c>
      <c r="AO383" s="19">
        <f t="shared" si="291"/>
        <v>0</v>
      </c>
      <c r="AP383" s="19">
        <f t="shared" si="292"/>
        <v>0</v>
      </c>
      <c r="AQ383" s="19">
        <f t="shared" si="293"/>
        <v>0</v>
      </c>
      <c r="AR383" s="15">
        <f t="shared" si="294"/>
        <v>0</v>
      </c>
      <c r="AS383" s="10">
        <f t="shared" si="295"/>
        <v>0</v>
      </c>
      <c r="AT383" s="17">
        <f t="shared" si="296"/>
        <v>0</v>
      </c>
      <c r="AU383" s="10">
        <f t="shared" si="297"/>
        <v>0</v>
      </c>
      <c r="AV383" s="10">
        <f t="shared" si="298"/>
        <v>0</v>
      </c>
      <c r="AW383" s="10">
        <f t="shared" si="299"/>
        <v>0</v>
      </c>
      <c r="AX383" s="10">
        <f t="shared" si="300"/>
        <v>0</v>
      </c>
      <c r="AY383" s="10">
        <f t="shared" si="301"/>
        <v>0</v>
      </c>
      <c r="AZ383" s="10">
        <f t="shared" si="302"/>
        <v>0</v>
      </c>
      <c r="BA383" s="10">
        <f t="shared" si="303"/>
        <v>0</v>
      </c>
      <c r="BB383" s="10">
        <f t="shared" si="304"/>
        <v>0</v>
      </c>
      <c r="BC383" s="18">
        <f t="shared" si="305"/>
        <v>0</v>
      </c>
      <c r="BD383" s="18">
        <f t="shared" si="306"/>
        <v>0</v>
      </c>
      <c r="BE383" s="10">
        <f t="shared" si="307"/>
        <v>0</v>
      </c>
      <c r="BF383" s="10">
        <f t="shared" si="308"/>
        <v>0</v>
      </c>
      <c r="BG383" s="10">
        <f t="shared" si="309"/>
        <v>0</v>
      </c>
      <c r="BH383" s="10">
        <f t="shared" si="310"/>
        <v>0</v>
      </c>
      <c r="BI383" s="10">
        <f t="shared" si="311"/>
        <v>0</v>
      </c>
      <c r="BJ383" s="10">
        <f t="shared" ref="BJ383:BJ398" si="312">BJ$321*$A324</f>
        <v>0</v>
      </c>
      <c r="BK383" s="10">
        <f>BK$321*$A323</f>
        <v>0</v>
      </c>
      <c r="BL383" s="10"/>
      <c r="BM383" s="10"/>
      <c r="BN383" s="10"/>
      <c r="BO383" s="10"/>
      <c r="BP383" s="10"/>
      <c r="BQ383" s="10"/>
      <c r="BR383" s="10"/>
      <c r="BS383" s="10"/>
      <c r="BT383" s="10"/>
      <c r="CA383" s="10">
        <f t="shared" si="250"/>
        <v>0</v>
      </c>
    </row>
    <row r="384" spans="1:79">
      <c r="A384" s="81">
        <f t="shared" si="251"/>
        <v>0</v>
      </c>
      <c r="B384" s="10">
        <f t="shared" si="252"/>
        <v>62</v>
      </c>
      <c r="C384" s="77">
        <f t="shared" si="253"/>
        <v>0</v>
      </c>
      <c r="D384" s="15">
        <f t="shared" si="254"/>
        <v>0</v>
      </c>
      <c r="E384" s="19">
        <f t="shared" si="255"/>
        <v>0</v>
      </c>
      <c r="F384" s="19">
        <f t="shared" si="256"/>
        <v>0</v>
      </c>
      <c r="G384" s="19">
        <f t="shared" si="257"/>
        <v>0</v>
      </c>
      <c r="H384" s="19">
        <f t="shared" si="258"/>
        <v>0</v>
      </c>
      <c r="I384" s="15">
        <f t="shared" si="259"/>
        <v>0</v>
      </c>
      <c r="J384" s="19">
        <f t="shared" si="260"/>
        <v>0</v>
      </c>
      <c r="K384" s="19">
        <f t="shared" si="261"/>
        <v>0</v>
      </c>
      <c r="L384" s="19">
        <f t="shared" si="262"/>
        <v>0</v>
      </c>
      <c r="M384" s="19">
        <f t="shared" si="263"/>
        <v>0</v>
      </c>
      <c r="N384" s="19">
        <f t="shared" si="264"/>
        <v>0</v>
      </c>
      <c r="O384" s="19">
        <f t="shared" si="265"/>
        <v>0</v>
      </c>
      <c r="P384" s="19">
        <f t="shared" si="266"/>
        <v>0</v>
      </c>
      <c r="Q384" s="19">
        <f t="shared" si="267"/>
        <v>0</v>
      </c>
      <c r="R384" s="19">
        <f t="shared" si="268"/>
        <v>0</v>
      </c>
      <c r="S384" s="19">
        <f t="shared" si="269"/>
        <v>0</v>
      </c>
      <c r="T384" s="19">
        <f t="shared" si="270"/>
        <v>0</v>
      </c>
      <c r="U384" s="19">
        <f t="shared" si="271"/>
        <v>0</v>
      </c>
      <c r="V384" s="19">
        <f t="shared" si="272"/>
        <v>0</v>
      </c>
      <c r="W384" s="19">
        <f t="shared" si="273"/>
        <v>0</v>
      </c>
      <c r="X384" s="19">
        <f t="shared" si="274"/>
        <v>0</v>
      </c>
      <c r="Y384" s="19">
        <f t="shared" si="275"/>
        <v>0</v>
      </c>
      <c r="Z384" s="19">
        <f t="shared" si="276"/>
        <v>0</v>
      </c>
      <c r="AA384" s="19">
        <f t="shared" si="277"/>
        <v>0</v>
      </c>
      <c r="AB384" s="19">
        <f t="shared" si="278"/>
        <v>0</v>
      </c>
      <c r="AC384" s="19">
        <f t="shared" si="279"/>
        <v>0</v>
      </c>
      <c r="AD384" s="19">
        <f t="shared" si="280"/>
        <v>0</v>
      </c>
      <c r="AE384" s="19">
        <f t="shared" si="281"/>
        <v>0</v>
      </c>
      <c r="AF384" s="19">
        <f t="shared" si="282"/>
        <v>0</v>
      </c>
      <c r="AG384" s="19">
        <f t="shared" si="283"/>
        <v>0</v>
      </c>
      <c r="AH384" s="19">
        <f t="shared" si="284"/>
        <v>0</v>
      </c>
      <c r="AI384" s="19">
        <f t="shared" si="285"/>
        <v>0</v>
      </c>
      <c r="AJ384" s="19">
        <f t="shared" si="286"/>
        <v>0</v>
      </c>
      <c r="AK384" s="19">
        <f t="shared" si="287"/>
        <v>0</v>
      </c>
      <c r="AL384" s="19">
        <f t="shared" si="288"/>
        <v>0</v>
      </c>
      <c r="AM384" s="19">
        <f t="shared" si="289"/>
        <v>0</v>
      </c>
      <c r="AN384" s="19">
        <f t="shared" si="290"/>
        <v>0</v>
      </c>
      <c r="AO384" s="19">
        <f t="shared" si="291"/>
        <v>0</v>
      </c>
      <c r="AP384" s="19">
        <f t="shared" si="292"/>
        <v>0</v>
      </c>
      <c r="AQ384" s="19">
        <f t="shared" si="293"/>
        <v>0</v>
      </c>
      <c r="AR384" s="15">
        <f t="shared" si="294"/>
        <v>0</v>
      </c>
      <c r="AS384" s="10">
        <f t="shared" si="295"/>
        <v>0</v>
      </c>
      <c r="AT384" s="17">
        <f t="shared" si="296"/>
        <v>0</v>
      </c>
      <c r="AU384" s="10">
        <f t="shared" si="297"/>
        <v>0</v>
      </c>
      <c r="AV384" s="10">
        <f t="shared" si="298"/>
        <v>0</v>
      </c>
      <c r="AW384" s="10">
        <f t="shared" si="299"/>
        <v>0</v>
      </c>
      <c r="AX384" s="10">
        <f t="shared" si="300"/>
        <v>0</v>
      </c>
      <c r="AY384" s="10">
        <f t="shared" si="301"/>
        <v>0</v>
      </c>
      <c r="AZ384" s="10">
        <f t="shared" si="302"/>
        <v>0</v>
      </c>
      <c r="BA384" s="10">
        <f t="shared" si="303"/>
        <v>0</v>
      </c>
      <c r="BB384" s="10">
        <f t="shared" si="304"/>
        <v>0</v>
      </c>
      <c r="BC384" s="18">
        <f t="shared" si="305"/>
        <v>0</v>
      </c>
      <c r="BD384" s="18">
        <f t="shared" si="306"/>
        <v>0</v>
      </c>
      <c r="BE384" s="10">
        <f t="shared" si="307"/>
        <v>0</v>
      </c>
      <c r="BF384" s="10">
        <f t="shared" si="308"/>
        <v>0</v>
      </c>
      <c r="BG384" s="10">
        <f t="shared" si="309"/>
        <v>0</v>
      </c>
      <c r="BH384" s="10">
        <f t="shared" si="310"/>
        <v>0</v>
      </c>
      <c r="BI384" s="10">
        <f t="shared" si="311"/>
        <v>0</v>
      </c>
      <c r="BJ384" s="10">
        <f t="shared" si="312"/>
        <v>0</v>
      </c>
      <c r="BK384" s="10">
        <f t="shared" ref="BK384:BK398" si="313">BK$321*$A324</f>
        <v>0</v>
      </c>
      <c r="BL384" s="10">
        <f>BL$321*$A323</f>
        <v>0</v>
      </c>
      <c r="BM384" s="10"/>
      <c r="BN384" s="10"/>
      <c r="BO384" s="10"/>
      <c r="BP384" s="10"/>
      <c r="BQ384" s="10"/>
      <c r="BR384" s="10"/>
      <c r="BS384" s="10"/>
      <c r="BT384" s="10"/>
      <c r="CA384" s="10">
        <f t="shared" si="250"/>
        <v>0</v>
      </c>
    </row>
    <row r="385" spans="1:79">
      <c r="A385" s="81">
        <f t="shared" si="251"/>
        <v>0</v>
      </c>
      <c r="B385" s="10">
        <f t="shared" si="252"/>
        <v>63</v>
      </c>
      <c r="C385" s="77">
        <f t="shared" si="253"/>
        <v>0</v>
      </c>
      <c r="D385" s="15">
        <f t="shared" si="254"/>
        <v>0</v>
      </c>
      <c r="E385" s="19">
        <f t="shared" si="255"/>
        <v>0</v>
      </c>
      <c r="F385" s="19">
        <f t="shared" si="256"/>
        <v>0</v>
      </c>
      <c r="G385" s="19">
        <f t="shared" si="257"/>
        <v>0</v>
      </c>
      <c r="H385" s="19">
        <f t="shared" si="258"/>
        <v>0</v>
      </c>
      <c r="I385" s="15">
        <f t="shared" si="259"/>
        <v>0</v>
      </c>
      <c r="J385" s="19">
        <f t="shared" si="260"/>
        <v>0</v>
      </c>
      <c r="K385" s="19">
        <f t="shared" si="261"/>
        <v>0</v>
      </c>
      <c r="L385" s="19">
        <f t="shared" si="262"/>
        <v>0</v>
      </c>
      <c r="M385" s="19">
        <f t="shared" si="263"/>
        <v>0</v>
      </c>
      <c r="N385" s="19">
        <f t="shared" si="264"/>
        <v>0</v>
      </c>
      <c r="O385" s="19">
        <f t="shared" si="265"/>
        <v>0</v>
      </c>
      <c r="P385" s="19">
        <f t="shared" si="266"/>
        <v>0</v>
      </c>
      <c r="Q385" s="19">
        <f t="shared" si="267"/>
        <v>0</v>
      </c>
      <c r="R385" s="19">
        <f t="shared" si="268"/>
        <v>0</v>
      </c>
      <c r="S385" s="19">
        <f t="shared" si="269"/>
        <v>0</v>
      </c>
      <c r="T385" s="19">
        <f t="shared" si="270"/>
        <v>0</v>
      </c>
      <c r="U385" s="19">
        <f t="shared" si="271"/>
        <v>0</v>
      </c>
      <c r="V385" s="19">
        <f t="shared" si="272"/>
        <v>0</v>
      </c>
      <c r="W385" s="19">
        <f t="shared" si="273"/>
        <v>0</v>
      </c>
      <c r="X385" s="19">
        <f t="shared" si="274"/>
        <v>0</v>
      </c>
      <c r="Y385" s="19">
        <f t="shared" si="275"/>
        <v>0</v>
      </c>
      <c r="Z385" s="19">
        <f t="shared" si="276"/>
        <v>0</v>
      </c>
      <c r="AA385" s="19">
        <f t="shared" si="277"/>
        <v>0</v>
      </c>
      <c r="AB385" s="19">
        <f t="shared" si="278"/>
        <v>0</v>
      </c>
      <c r="AC385" s="19">
        <f t="shared" si="279"/>
        <v>0</v>
      </c>
      <c r="AD385" s="19">
        <f t="shared" si="280"/>
        <v>0</v>
      </c>
      <c r="AE385" s="19">
        <f t="shared" si="281"/>
        <v>0</v>
      </c>
      <c r="AF385" s="19">
        <f t="shared" si="282"/>
        <v>0</v>
      </c>
      <c r="AG385" s="19">
        <f t="shared" si="283"/>
        <v>0</v>
      </c>
      <c r="AH385" s="19">
        <f t="shared" si="284"/>
        <v>0</v>
      </c>
      <c r="AI385" s="19">
        <f t="shared" si="285"/>
        <v>0</v>
      </c>
      <c r="AJ385" s="19">
        <f t="shared" si="286"/>
        <v>0</v>
      </c>
      <c r="AK385" s="19">
        <f t="shared" si="287"/>
        <v>0</v>
      </c>
      <c r="AL385" s="19">
        <f t="shared" si="288"/>
        <v>0</v>
      </c>
      <c r="AM385" s="19">
        <f t="shared" si="289"/>
        <v>0</v>
      </c>
      <c r="AN385" s="19">
        <f t="shared" si="290"/>
        <v>0</v>
      </c>
      <c r="AO385" s="19">
        <f t="shared" si="291"/>
        <v>0</v>
      </c>
      <c r="AP385" s="19">
        <f t="shared" si="292"/>
        <v>0</v>
      </c>
      <c r="AQ385" s="19">
        <f t="shared" si="293"/>
        <v>0</v>
      </c>
      <c r="AR385" s="15">
        <f t="shared" si="294"/>
        <v>0</v>
      </c>
      <c r="AS385" s="10">
        <f t="shared" si="295"/>
        <v>0</v>
      </c>
      <c r="AT385" s="17">
        <f t="shared" si="296"/>
        <v>0</v>
      </c>
      <c r="AU385" s="10">
        <f t="shared" si="297"/>
        <v>0</v>
      </c>
      <c r="AV385" s="10">
        <f t="shared" si="298"/>
        <v>0</v>
      </c>
      <c r="AW385" s="10">
        <f t="shared" si="299"/>
        <v>0</v>
      </c>
      <c r="AX385" s="10">
        <f t="shared" si="300"/>
        <v>0</v>
      </c>
      <c r="AY385" s="10">
        <f t="shared" si="301"/>
        <v>0</v>
      </c>
      <c r="AZ385" s="10">
        <f t="shared" si="302"/>
        <v>0</v>
      </c>
      <c r="BA385" s="10">
        <f t="shared" si="303"/>
        <v>0</v>
      </c>
      <c r="BB385" s="10">
        <f t="shared" si="304"/>
        <v>0</v>
      </c>
      <c r="BC385" s="18">
        <f t="shared" si="305"/>
        <v>0</v>
      </c>
      <c r="BD385" s="18">
        <f t="shared" si="306"/>
        <v>0</v>
      </c>
      <c r="BE385" s="10">
        <f t="shared" si="307"/>
        <v>0</v>
      </c>
      <c r="BF385" s="10">
        <f t="shared" si="308"/>
        <v>0</v>
      </c>
      <c r="BG385" s="10">
        <f t="shared" si="309"/>
        <v>0</v>
      </c>
      <c r="BH385" s="10">
        <f t="shared" si="310"/>
        <v>0</v>
      </c>
      <c r="BI385" s="10">
        <f t="shared" si="311"/>
        <v>0</v>
      </c>
      <c r="BJ385" s="10">
        <f t="shared" si="312"/>
        <v>0</v>
      </c>
      <c r="BK385" s="10">
        <f t="shared" si="313"/>
        <v>0</v>
      </c>
      <c r="BL385" s="10">
        <f t="shared" ref="BL385:BL398" si="314">BL$321*$A324</f>
        <v>0</v>
      </c>
      <c r="BM385" s="10">
        <f>BM$321*$A323</f>
        <v>0</v>
      </c>
      <c r="BN385" s="10"/>
      <c r="BO385" s="10"/>
      <c r="BP385" s="10"/>
      <c r="BQ385" s="10"/>
      <c r="BR385" s="10"/>
      <c r="BS385" s="10"/>
      <c r="BT385" s="10"/>
      <c r="CA385" s="10">
        <f t="shared" si="250"/>
        <v>0</v>
      </c>
    </row>
    <row r="386" spans="1:79">
      <c r="A386" s="81">
        <f t="shared" si="251"/>
        <v>0</v>
      </c>
      <c r="B386" s="10">
        <f t="shared" si="252"/>
        <v>64</v>
      </c>
      <c r="C386" s="77">
        <f t="shared" si="253"/>
        <v>0</v>
      </c>
      <c r="D386" s="15">
        <f t="shared" si="254"/>
        <v>0</v>
      </c>
      <c r="E386" s="19">
        <f t="shared" si="255"/>
        <v>0</v>
      </c>
      <c r="F386" s="19">
        <f t="shared" si="256"/>
        <v>0</v>
      </c>
      <c r="G386" s="19">
        <f t="shared" si="257"/>
        <v>0</v>
      </c>
      <c r="H386" s="19">
        <f t="shared" si="258"/>
        <v>0</v>
      </c>
      <c r="I386" s="15">
        <f t="shared" si="259"/>
        <v>0</v>
      </c>
      <c r="J386" s="19">
        <f t="shared" si="260"/>
        <v>0</v>
      </c>
      <c r="K386" s="19">
        <f t="shared" si="261"/>
        <v>0</v>
      </c>
      <c r="L386" s="19">
        <f t="shared" si="262"/>
        <v>0</v>
      </c>
      <c r="M386" s="19">
        <f t="shared" si="263"/>
        <v>0</v>
      </c>
      <c r="N386" s="19">
        <f t="shared" si="264"/>
        <v>0</v>
      </c>
      <c r="O386" s="19">
        <f t="shared" si="265"/>
        <v>0</v>
      </c>
      <c r="P386" s="19">
        <f t="shared" si="266"/>
        <v>0</v>
      </c>
      <c r="Q386" s="19">
        <f t="shared" si="267"/>
        <v>0</v>
      </c>
      <c r="R386" s="19">
        <f t="shared" si="268"/>
        <v>0</v>
      </c>
      <c r="S386" s="19">
        <f t="shared" si="269"/>
        <v>0</v>
      </c>
      <c r="T386" s="19">
        <f t="shared" si="270"/>
        <v>0</v>
      </c>
      <c r="U386" s="19">
        <f t="shared" si="271"/>
        <v>0</v>
      </c>
      <c r="V386" s="19">
        <f t="shared" si="272"/>
        <v>0</v>
      </c>
      <c r="W386" s="19">
        <f t="shared" si="273"/>
        <v>0</v>
      </c>
      <c r="X386" s="19">
        <f t="shared" si="274"/>
        <v>0</v>
      </c>
      <c r="Y386" s="19">
        <f t="shared" si="275"/>
        <v>0</v>
      </c>
      <c r="Z386" s="19">
        <f t="shared" si="276"/>
        <v>0</v>
      </c>
      <c r="AA386" s="19">
        <f t="shared" si="277"/>
        <v>0</v>
      </c>
      <c r="AB386" s="19">
        <f t="shared" si="278"/>
        <v>0</v>
      </c>
      <c r="AC386" s="19">
        <f t="shared" si="279"/>
        <v>0</v>
      </c>
      <c r="AD386" s="19">
        <f t="shared" si="280"/>
        <v>0</v>
      </c>
      <c r="AE386" s="19">
        <f t="shared" si="281"/>
        <v>0</v>
      </c>
      <c r="AF386" s="19">
        <f t="shared" si="282"/>
        <v>0</v>
      </c>
      <c r="AG386" s="19">
        <f t="shared" si="283"/>
        <v>0</v>
      </c>
      <c r="AH386" s="19">
        <f t="shared" si="284"/>
        <v>0</v>
      </c>
      <c r="AI386" s="19">
        <f t="shared" si="285"/>
        <v>0</v>
      </c>
      <c r="AJ386" s="19">
        <f t="shared" si="286"/>
        <v>0</v>
      </c>
      <c r="AK386" s="19">
        <f t="shared" si="287"/>
        <v>0</v>
      </c>
      <c r="AL386" s="19">
        <f t="shared" si="288"/>
        <v>0</v>
      </c>
      <c r="AM386" s="19">
        <f t="shared" si="289"/>
        <v>0</v>
      </c>
      <c r="AN386" s="19">
        <f t="shared" si="290"/>
        <v>0</v>
      </c>
      <c r="AO386" s="19">
        <f t="shared" si="291"/>
        <v>0</v>
      </c>
      <c r="AP386" s="19">
        <f t="shared" si="292"/>
        <v>0</v>
      </c>
      <c r="AQ386" s="19">
        <f t="shared" si="293"/>
        <v>0</v>
      </c>
      <c r="AR386" s="15">
        <f t="shared" si="294"/>
        <v>0</v>
      </c>
      <c r="AS386" s="10">
        <f t="shared" si="295"/>
        <v>0</v>
      </c>
      <c r="AT386" s="17">
        <f t="shared" si="296"/>
        <v>0</v>
      </c>
      <c r="AU386" s="10">
        <f t="shared" si="297"/>
        <v>0</v>
      </c>
      <c r="AV386" s="10">
        <f t="shared" si="298"/>
        <v>0</v>
      </c>
      <c r="AW386" s="10">
        <f t="shared" si="299"/>
        <v>0</v>
      </c>
      <c r="AX386" s="10">
        <f t="shared" si="300"/>
        <v>0</v>
      </c>
      <c r="AY386" s="10">
        <f t="shared" si="301"/>
        <v>0</v>
      </c>
      <c r="AZ386" s="10">
        <f t="shared" si="302"/>
        <v>0</v>
      </c>
      <c r="BA386" s="10">
        <f t="shared" si="303"/>
        <v>0</v>
      </c>
      <c r="BB386" s="10">
        <f t="shared" si="304"/>
        <v>0</v>
      </c>
      <c r="BC386" s="18">
        <f t="shared" si="305"/>
        <v>0</v>
      </c>
      <c r="BD386" s="18">
        <f t="shared" si="306"/>
        <v>0</v>
      </c>
      <c r="BE386" s="10">
        <f t="shared" si="307"/>
        <v>0</v>
      </c>
      <c r="BF386" s="10">
        <f t="shared" si="308"/>
        <v>0</v>
      </c>
      <c r="BG386" s="10">
        <f t="shared" si="309"/>
        <v>0</v>
      </c>
      <c r="BH386" s="10">
        <f t="shared" si="310"/>
        <v>0</v>
      </c>
      <c r="BI386" s="10">
        <f t="shared" si="311"/>
        <v>0</v>
      </c>
      <c r="BJ386" s="10">
        <f t="shared" si="312"/>
        <v>0</v>
      </c>
      <c r="BK386" s="10">
        <f t="shared" si="313"/>
        <v>0</v>
      </c>
      <c r="BL386" s="10">
        <f t="shared" si="314"/>
        <v>0</v>
      </c>
      <c r="BM386" s="10">
        <f t="shared" ref="BM386:BM398" si="315">BM$321*$A324</f>
        <v>0</v>
      </c>
      <c r="BN386" s="10">
        <f>BN$321*$A323</f>
        <v>0</v>
      </c>
      <c r="BO386" s="10"/>
      <c r="BP386" s="10"/>
      <c r="BQ386" s="10"/>
      <c r="BR386" s="10"/>
      <c r="BS386" s="10"/>
      <c r="BT386" s="10"/>
      <c r="CA386" s="10">
        <f t="shared" si="250"/>
        <v>0</v>
      </c>
    </row>
    <row r="387" spans="1:79">
      <c r="A387" s="81">
        <f t="shared" si="251"/>
        <v>0</v>
      </c>
      <c r="B387" s="10">
        <f t="shared" si="252"/>
        <v>65</v>
      </c>
      <c r="C387" s="77">
        <f t="shared" si="253"/>
        <v>0</v>
      </c>
      <c r="D387" s="15">
        <f t="shared" si="254"/>
        <v>0</v>
      </c>
      <c r="E387" s="19">
        <f t="shared" si="255"/>
        <v>0</v>
      </c>
      <c r="F387" s="19">
        <f t="shared" si="256"/>
        <v>0</v>
      </c>
      <c r="G387" s="19">
        <f t="shared" si="257"/>
        <v>0</v>
      </c>
      <c r="H387" s="19">
        <f t="shared" si="258"/>
        <v>0</v>
      </c>
      <c r="I387" s="15">
        <f t="shared" si="259"/>
        <v>0</v>
      </c>
      <c r="J387" s="19">
        <f t="shared" si="260"/>
        <v>0</v>
      </c>
      <c r="K387" s="19">
        <f t="shared" si="261"/>
        <v>0</v>
      </c>
      <c r="L387" s="19">
        <f t="shared" si="262"/>
        <v>0</v>
      </c>
      <c r="M387" s="19">
        <f t="shared" si="263"/>
        <v>0</v>
      </c>
      <c r="N387" s="19">
        <f t="shared" si="264"/>
        <v>0</v>
      </c>
      <c r="O387" s="19">
        <f t="shared" si="265"/>
        <v>0</v>
      </c>
      <c r="P387" s="19">
        <f t="shared" si="266"/>
        <v>0</v>
      </c>
      <c r="Q387" s="19">
        <f t="shared" si="267"/>
        <v>0</v>
      </c>
      <c r="R387" s="19">
        <f t="shared" si="268"/>
        <v>0</v>
      </c>
      <c r="S387" s="19">
        <f t="shared" si="269"/>
        <v>0</v>
      </c>
      <c r="T387" s="19">
        <f t="shared" si="270"/>
        <v>0</v>
      </c>
      <c r="U387" s="19">
        <f t="shared" si="271"/>
        <v>0</v>
      </c>
      <c r="V387" s="19">
        <f t="shared" si="272"/>
        <v>0</v>
      </c>
      <c r="W387" s="19">
        <f t="shared" si="273"/>
        <v>0</v>
      </c>
      <c r="X387" s="19">
        <f t="shared" si="274"/>
        <v>0</v>
      </c>
      <c r="Y387" s="19">
        <f t="shared" si="275"/>
        <v>0</v>
      </c>
      <c r="Z387" s="19">
        <f t="shared" si="276"/>
        <v>0</v>
      </c>
      <c r="AA387" s="19">
        <f t="shared" si="277"/>
        <v>0</v>
      </c>
      <c r="AB387" s="19">
        <f t="shared" si="278"/>
        <v>0</v>
      </c>
      <c r="AC387" s="19">
        <f t="shared" si="279"/>
        <v>0</v>
      </c>
      <c r="AD387" s="19">
        <f t="shared" si="280"/>
        <v>0</v>
      </c>
      <c r="AE387" s="19">
        <f t="shared" si="281"/>
        <v>0</v>
      </c>
      <c r="AF387" s="19">
        <f t="shared" si="282"/>
        <v>0</v>
      </c>
      <c r="AG387" s="19">
        <f t="shared" si="283"/>
        <v>0</v>
      </c>
      <c r="AH387" s="19">
        <f t="shared" si="284"/>
        <v>0</v>
      </c>
      <c r="AI387" s="19">
        <f t="shared" si="285"/>
        <v>0</v>
      </c>
      <c r="AJ387" s="19">
        <f t="shared" si="286"/>
        <v>0</v>
      </c>
      <c r="AK387" s="19">
        <f t="shared" si="287"/>
        <v>0</v>
      </c>
      <c r="AL387" s="19">
        <f t="shared" si="288"/>
        <v>0</v>
      </c>
      <c r="AM387" s="19">
        <f t="shared" si="289"/>
        <v>0</v>
      </c>
      <c r="AN387" s="19">
        <f t="shared" si="290"/>
        <v>0</v>
      </c>
      <c r="AO387" s="19">
        <f t="shared" si="291"/>
        <v>0</v>
      </c>
      <c r="AP387" s="19">
        <f t="shared" si="292"/>
        <v>0</v>
      </c>
      <c r="AQ387" s="19">
        <f t="shared" si="293"/>
        <v>0</v>
      </c>
      <c r="AR387" s="15">
        <f t="shared" si="294"/>
        <v>0</v>
      </c>
      <c r="AS387" s="10">
        <f t="shared" si="295"/>
        <v>0</v>
      </c>
      <c r="AT387" s="17">
        <f t="shared" si="296"/>
        <v>0</v>
      </c>
      <c r="AU387" s="10">
        <f t="shared" si="297"/>
        <v>0</v>
      </c>
      <c r="AV387" s="10">
        <f t="shared" si="298"/>
        <v>0</v>
      </c>
      <c r="AW387" s="10">
        <f t="shared" si="299"/>
        <v>0</v>
      </c>
      <c r="AX387" s="10">
        <f t="shared" si="300"/>
        <v>0</v>
      </c>
      <c r="AY387" s="10">
        <f t="shared" si="301"/>
        <v>0</v>
      </c>
      <c r="AZ387" s="10">
        <f t="shared" si="302"/>
        <v>0</v>
      </c>
      <c r="BA387" s="10">
        <f t="shared" si="303"/>
        <v>0</v>
      </c>
      <c r="BB387" s="10">
        <f t="shared" si="304"/>
        <v>0</v>
      </c>
      <c r="BC387" s="18">
        <f t="shared" si="305"/>
        <v>0</v>
      </c>
      <c r="BD387" s="18">
        <f t="shared" si="306"/>
        <v>0</v>
      </c>
      <c r="BE387" s="10">
        <f t="shared" si="307"/>
        <v>0</v>
      </c>
      <c r="BF387" s="10">
        <f t="shared" si="308"/>
        <v>0</v>
      </c>
      <c r="BG387" s="10">
        <f t="shared" si="309"/>
        <v>0</v>
      </c>
      <c r="BH387" s="10">
        <f t="shared" si="310"/>
        <v>0</v>
      </c>
      <c r="BI387" s="10">
        <f t="shared" si="311"/>
        <v>0</v>
      </c>
      <c r="BJ387" s="10">
        <f t="shared" si="312"/>
        <v>0</v>
      </c>
      <c r="BK387" s="10">
        <f t="shared" si="313"/>
        <v>0</v>
      </c>
      <c r="BL387" s="10">
        <f t="shared" si="314"/>
        <v>0</v>
      </c>
      <c r="BM387" s="10">
        <f t="shared" si="315"/>
        <v>0</v>
      </c>
      <c r="BN387" s="10">
        <f t="shared" ref="BN387:BN398" si="316">BN$321*$A324</f>
        <v>0</v>
      </c>
      <c r="BO387" s="10">
        <f>BO$321*$A323</f>
        <v>0</v>
      </c>
      <c r="BP387" s="10"/>
      <c r="BQ387" s="10"/>
      <c r="BR387" s="10"/>
      <c r="BS387" s="10"/>
      <c r="BT387" s="10"/>
      <c r="CA387" s="10">
        <f t="shared" ref="CA387:CA398" si="317">SUM($C387:$BZ387)</f>
        <v>0</v>
      </c>
    </row>
    <row r="388" spans="1:79">
      <c r="A388" s="81">
        <f t="shared" ref="A388:A398" si="318">IF($B388=1,1/$D$9,IF($B388=$D$9+1,0,IF($B388&gt;$D$9,0,1/$D$9)))</f>
        <v>0</v>
      </c>
      <c r="B388" s="10">
        <f t="shared" ref="B388:B398" si="319">+B387+1</f>
        <v>66</v>
      </c>
      <c r="C388" s="77">
        <f t="shared" ref="C388:C398" si="320">C$321*$A388</f>
        <v>0</v>
      </c>
      <c r="D388" s="15">
        <f t="shared" si="254"/>
        <v>0</v>
      </c>
      <c r="E388" s="19">
        <f t="shared" si="255"/>
        <v>0</v>
      </c>
      <c r="F388" s="19">
        <f t="shared" si="256"/>
        <v>0</v>
      </c>
      <c r="G388" s="19">
        <f t="shared" si="257"/>
        <v>0</v>
      </c>
      <c r="H388" s="19">
        <f t="shared" si="258"/>
        <v>0</v>
      </c>
      <c r="I388" s="15">
        <f t="shared" si="259"/>
        <v>0</v>
      </c>
      <c r="J388" s="19">
        <f t="shared" si="260"/>
        <v>0</v>
      </c>
      <c r="K388" s="19">
        <f t="shared" si="261"/>
        <v>0</v>
      </c>
      <c r="L388" s="19">
        <f t="shared" si="262"/>
        <v>0</v>
      </c>
      <c r="M388" s="19">
        <f t="shared" si="263"/>
        <v>0</v>
      </c>
      <c r="N388" s="19">
        <f t="shared" si="264"/>
        <v>0</v>
      </c>
      <c r="O388" s="19">
        <f t="shared" si="265"/>
        <v>0</v>
      </c>
      <c r="P388" s="19">
        <f t="shared" si="266"/>
        <v>0</v>
      </c>
      <c r="Q388" s="19">
        <f t="shared" si="267"/>
        <v>0</v>
      </c>
      <c r="R388" s="19">
        <f t="shared" si="268"/>
        <v>0</v>
      </c>
      <c r="S388" s="19">
        <f t="shared" si="269"/>
        <v>0</v>
      </c>
      <c r="T388" s="19">
        <f t="shared" si="270"/>
        <v>0</v>
      </c>
      <c r="U388" s="19">
        <f t="shared" si="271"/>
        <v>0</v>
      </c>
      <c r="V388" s="19">
        <f t="shared" si="272"/>
        <v>0</v>
      </c>
      <c r="W388" s="19">
        <f t="shared" si="273"/>
        <v>0</v>
      </c>
      <c r="X388" s="19">
        <f t="shared" si="274"/>
        <v>0</v>
      </c>
      <c r="Y388" s="19">
        <f t="shared" si="275"/>
        <v>0</v>
      </c>
      <c r="Z388" s="19">
        <f t="shared" si="276"/>
        <v>0</v>
      </c>
      <c r="AA388" s="19">
        <f t="shared" si="277"/>
        <v>0</v>
      </c>
      <c r="AB388" s="19">
        <f t="shared" si="278"/>
        <v>0</v>
      </c>
      <c r="AC388" s="19">
        <f t="shared" si="279"/>
        <v>0</v>
      </c>
      <c r="AD388" s="19">
        <f t="shared" si="280"/>
        <v>0</v>
      </c>
      <c r="AE388" s="19">
        <f t="shared" si="281"/>
        <v>0</v>
      </c>
      <c r="AF388" s="19">
        <f t="shared" si="282"/>
        <v>0</v>
      </c>
      <c r="AG388" s="19">
        <f t="shared" si="283"/>
        <v>0</v>
      </c>
      <c r="AH388" s="19">
        <f t="shared" si="284"/>
        <v>0</v>
      </c>
      <c r="AI388" s="19">
        <f t="shared" si="285"/>
        <v>0</v>
      </c>
      <c r="AJ388" s="19">
        <f t="shared" si="286"/>
        <v>0</v>
      </c>
      <c r="AK388" s="19">
        <f t="shared" si="287"/>
        <v>0</v>
      </c>
      <c r="AL388" s="19">
        <f t="shared" si="288"/>
        <v>0</v>
      </c>
      <c r="AM388" s="19">
        <f t="shared" si="289"/>
        <v>0</v>
      </c>
      <c r="AN388" s="19">
        <f t="shared" si="290"/>
        <v>0</v>
      </c>
      <c r="AO388" s="19">
        <f t="shared" si="291"/>
        <v>0</v>
      </c>
      <c r="AP388" s="19">
        <f t="shared" si="292"/>
        <v>0</v>
      </c>
      <c r="AQ388" s="19">
        <f t="shared" si="293"/>
        <v>0</v>
      </c>
      <c r="AR388" s="15">
        <f t="shared" si="294"/>
        <v>0</v>
      </c>
      <c r="AS388" s="10">
        <f t="shared" si="295"/>
        <v>0</v>
      </c>
      <c r="AT388" s="17">
        <f t="shared" si="296"/>
        <v>0</v>
      </c>
      <c r="AU388" s="10">
        <f t="shared" si="297"/>
        <v>0</v>
      </c>
      <c r="AV388" s="10">
        <f t="shared" si="298"/>
        <v>0</v>
      </c>
      <c r="AW388" s="10">
        <f t="shared" si="299"/>
        <v>0</v>
      </c>
      <c r="AX388" s="10">
        <f t="shared" si="300"/>
        <v>0</v>
      </c>
      <c r="AY388" s="10">
        <f t="shared" si="301"/>
        <v>0</v>
      </c>
      <c r="AZ388" s="10">
        <f t="shared" si="302"/>
        <v>0</v>
      </c>
      <c r="BA388" s="10">
        <f t="shared" si="303"/>
        <v>0</v>
      </c>
      <c r="BB388" s="10">
        <f t="shared" si="304"/>
        <v>0</v>
      </c>
      <c r="BC388" s="18">
        <f t="shared" si="305"/>
        <v>0</v>
      </c>
      <c r="BD388" s="18">
        <f t="shared" si="306"/>
        <v>0</v>
      </c>
      <c r="BE388" s="10">
        <f t="shared" si="307"/>
        <v>0</v>
      </c>
      <c r="BF388" s="10">
        <f t="shared" si="308"/>
        <v>0</v>
      </c>
      <c r="BG388" s="10">
        <f t="shared" si="309"/>
        <v>0</v>
      </c>
      <c r="BH388" s="10">
        <f t="shared" si="310"/>
        <v>0</v>
      </c>
      <c r="BI388" s="10">
        <f t="shared" si="311"/>
        <v>0</v>
      </c>
      <c r="BJ388" s="10">
        <f t="shared" si="312"/>
        <v>0</v>
      </c>
      <c r="BK388" s="10">
        <f t="shared" si="313"/>
        <v>0</v>
      </c>
      <c r="BL388" s="10">
        <f t="shared" si="314"/>
        <v>0</v>
      </c>
      <c r="BM388" s="10">
        <f t="shared" si="315"/>
        <v>0</v>
      </c>
      <c r="BN388" s="10">
        <f t="shared" si="316"/>
        <v>0</v>
      </c>
      <c r="BO388" s="10">
        <f t="shared" ref="BO388:BO398" si="321">BO$321*$A324</f>
        <v>0</v>
      </c>
      <c r="BP388" s="10">
        <f>BP$321*$A323</f>
        <v>0</v>
      </c>
      <c r="BQ388" s="10"/>
      <c r="BR388" s="10"/>
      <c r="BS388" s="10"/>
      <c r="BT388" s="10"/>
      <c r="CA388" s="10">
        <f t="shared" si="317"/>
        <v>0</v>
      </c>
    </row>
    <row r="389" spans="1:79">
      <c r="A389" s="81">
        <f t="shared" si="318"/>
        <v>0</v>
      </c>
      <c r="B389" s="10">
        <f t="shared" si="319"/>
        <v>67</v>
      </c>
      <c r="C389" s="77">
        <f t="shared" si="320"/>
        <v>0</v>
      </c>
      <c r="D389" s="15">
        <f t="shared" ref="D389:D398" si="322">D$321*$A388</f>
        <v>0</v>
      </c>
      <c r="E389" s="19">
        <f t="shared" si="255"/>
        <v>0</v>
      </c>
      <c r="F389" s="19">
        <f t="shared" si="256"/>
        <v>0</v>
      </c>
      <c r="G389" s="19">
        <f t="shared" si="257"/>
        <v>0</v>
      </c>
      <c r="H389" s="19">
        <f t="shared" si="258"/>
        <v>0</v>
      </c>
      <c r="I389" s="15">
        <f t="shared" si="259"/>
        <v>0</v>
      </c>
      <c r="J389" s="19">
        <f t="shared" si="260"/>
        <v>0</v>
      </c>
      <c r="K389" s="19">
        <f t="shared" si="261"/>
        <v>0</v>
      </c>
      <c r="L389" s="19">
        <f t="shared" si="262"/>
        <v>0</v>
      </c>
      <c r="M389" s="19">
        <f t="shared" si="263"/>
        <v>0</v>
      </c>
      <c r="N389" s="19">
        <f t="shared" si="264"/>
        <v>0</v>
      </c>
      <c r="O389" s="19">
        <f t="shared" si="265"/>
        <v>0</v>
      </c>
      <c r="P389" s="19">
        <f t="shared" si="266"/>
        <v>0</v>
      </c>
      <c r="Q389" s="19">
        <f t="shared" si="267"/>
        <v>0</v>
      </c>
      <c r="R389" s="19">
        <f t="shared" si="268"/>
        <v>0</v>
      </c>
      <c r="S389" s="19">
        <f t="shared" si="269"/>
        <v>0</v>
      </c>
      <c r="T389" s="19">
        <f t="shared" si="270"/>
        <v>0</v>
      </c>
      <c r="U389" s="19">
        <f t="shared" si="271"/>
        <v>0</v>
      </c>
      <c r="V389" s="19">
        <f t="shared" si="272"/>
        <v>0</v>
      </c>
      <c r="W389" s="19">
        <f t="shared" si="273"/>
        <v>0</v>
      </c>
      <c r="X389" s="19">
        <f t="shared" si="274"/>
        <v>0</v>
      </c>
      <c r="Y389" s="19">
        <f t="shared" si="275"/>
        <v>0</v>
      </c>
      <c r="Z389" s="19">
        <f t="shared" si="276"/>
        <v>0</v>
      </c>
      <c r="AA389" s="19">
        <f t="shared" si="277"/>
        <v>0</v>
      </c>
      <c r="AB389" s="19">
        <f t="shared" si="278"/>
        <v>0</v>
      </c>
      <c r="AC389" s="19">
        <f t="shared" si="279"/>
        <v>0</v>
      </c>
      <c r="AD389" s="19">
        <f t="shared" si="280"/>
        <v>0</v>
      </c>
      <c r="AE389" s="19">
        <f t="shared" si="281"/>
        <v>0</v>
      </c>
      <c r="AF389" s="19">
        <f t="shared" si="282"/>
        <v>0</v>
      </c>
      <c r="AG389" s="19">
        <f t="shared" si="283"/>
        <v>0</v>
      </c>
      <c r="AH389" s="19">
        <f t="shared" si="284"/>
        <v>0</v>
      </c>
      <c r="AI389" s="19">
        <f t="shared" si="285"/>
        <v>0</v>
      </c>
      <c r="AJ389" s="19">
        <f t="shared" si="286"/>
        <v>0</v>
      </c>
      <c r="AK389" s="19">
        <f t="shared" si="287"/>
        <v>0</v>
      </c>
      <c r="AL389" s="19">
        <f t="shared" si="288"/>
        <v>0</v>
      </c>
      <c r="AM389" s="19">
        <f t="shared" si="289"/>
        <v>0</v>
      </c>
      <c r="AN389" s="19">
        <f t="shared" si="290"/>
        <v>0</v>
      </c>
      <c r="AO389" s="19">
        <f t="shared" si="291"/>
        <v>0</v>
      </c>
      <c r="AP389" s="19">
        <f t="shared" si="292"/>
        <v>0</v>
      </c>
      <c r="AQ389" s="19">
        <f t="shared" si="293"/>
        <v>0</v>
      </c>
      <c r="AR389" s="15">
        <f t="shared" si="294"/>
        <v>0</v>
      </c>
      <c r="AS389" s="10">
        <f t="shared" si="295"/>
        <v>0</v>
      </c>
      <c r="AT389" s="17">
        <f t="shared" si="296"/>
        <v>0</v>
      </c>
      <c r="AU389" s="10">
        <f t="shared" si="297"/>
        <v>0</v>
      </c>
      <c r="AV389" s="10">
        <f t="shared" si="298"/>
        <v>0</v>
      </c>
      <c r="AW389" s="10">
        <f t="shared" si="299"/>
        <v>0</v>
      </c>
      <c r="AX389" s="10">
        <f t="shared" si="300"/>
        <v>0</v>
      </c>
      <c r="AY389" s="10">
        <f t="shared" si="301"/>
        <v>0</v>
      </c>
      <c r="AZ389" s="10">
        <f t="shared" si="302"/>
        <v>0</v>
      </c>
      <c r="BA389" s="10">
        <f t="shared" si="303"/>
        <v>0</v>
      </c>
      <c r="BB389" s="10">
        <f t="shared" si="304"/>
        <v>0</v>
      </c>
      <c r="BC389" s="18">
        <f t="shared" si="305"/>
        <v>0</v>
      </c>
      <c r="BD389" s="18">
        <f t="shared" si="306"/>
        <v>0</v>
      </c>
      <c r="BE389" s="10">
        <f t="shared" si="307"/>
        <v>0</v>
      </c>
      <c r="BF389" s="10">
        <f t="shared" si="308"/>
        <v>0</v>
      </c>
      <c r="BG389" s="10">
        <f t="shared" si="309"/>
        <v>0</v>
      </c>
      <c r="BH389" s="10">
        <f t="shared" si="310"/>
        <v>0</v>
      </c>
      <c r="BI389" s="10">
        <f t="shared" si="311"/>
        <v>0</v>
      </c>
      <c r="BJ389" s="10">
        <f t="shared" si="312"/>
        <v>0</v>
      </c>
      <c r="BK389" s="10">
        <f t="shared" si="313"/>
        <v>0</v>
      </c>
      <c r="BL389" s="10">
        <f t="shared" si="314"/>
        <v>0</v>
      </c>
      <c r="BM389" s="10">
        <f t="shared" si="315"/>
        <v>0</v>
      </c>
      <c r="BN389" s="10">
        <f t="shared" si="316"/>
        <v>0</v>
      </c>
      <c r="BO389" s="10">
        <f t="shared" si="321"/>
        <v>0</v>
      </c>
      <c r="BP389" s="10">
        <f t="shared" ref="BP389:BP398" si="323">BP$321*$A324</f>
        <v>0</v>
      </c>
      <c r="BQ389" s="10">
        <f>BQ$321*$A323</f>
        <v>0</v>
      </c>
      <c r="BR389" s="10"/>
      <c r="BS389" s="10"/>
      <c r="BT389" s="10"/>
      <c r="CA389" s="10">
        <f t="shared" si="317"/>
        <v>0</v>
      </c>
    </row>
    <row r="390" spans="1:79">
      <c r="A390" s="81">
        <f t="shared" si="318"/>
        <v>0</v>
      </c>
      <c r="B390" s="10">
        <f t="shared" si="319"/>
        <v>68</v>
      </c>
      <c r="C390" s="77">
        <f t="shared" si="320"/>
        <v>0</v>
      </c>
      <c r="D390" s="15">
        <f t="shared" si="322"/>
        <v>0</v>
      </c>
      <c r="E390" s="19">
        <f t="shared" ref="E390:E398" si="324">E$321*$A388</f>
        <v>0</v>
      </c>
      <c r="F390" s="19">
        <f t="shared" si="256"/>
        <v>0</v>
      </c>
      <c r="G390" s="19">
        <f t="shared" si="257"/>
        <v>0</v>
      </c>
      <c r="H390" s="19">
        <f t="shared" si="258"/>
        <v>0</v>
      </c>
      <c r="I390" s="15">
        <f t="shared" si="259"/>
        <v>0</v>
      </c>
      <c r="J390" s="19">
        <f t="shared" si="260"/>
        <v>0</v>
      </c>
      <c r="K390" s="19">
        <f t="shared" si="261"/>
        <v>0</v>
      </c>
      <c r="L390" s="19">
        <f t="shared" si="262"/>
        <v>0</v>
      </c>
      <c r="M390" s="19">
        <f t="shared" si="263"/>
        <v>0</v>
      </c>
      <c r="N390" s="19">
        <f t="shared" si="264"/>
        <v>0</v>
      </c>
      <c r="O390" s="19">
        <f t="shared" si="265"/>
        <v>0</v>
      </c>
      <c r="P390" s="19">
        <f t="shared" si="266"/>
        <v>0</v>
      </c>
      <c r="Q390" s="19">
        <f t="shared" si="267"/>
        <v>0</v>
      </c>
      <c r="R390" s="19">
        <f t="shared" si="268"/>
        <v>0</v>
      </c>
      <c r="S390" s="19">
        <f t="shared" si="269"/>
        <v>0</v>
      </c>
      <c r="T390" s="19">
        <f t="shared" si="270"/>
        <v>0</v>
      </c>
      <c r="U390" s="19">
        <f t="shared" si="271"/>
        <v>0</v>
      </c>
      <c r="V390" s="19">
        <f t="shared" si="272"/>
        <v>0</v>
      </c>
      <c r="W390" s="19">
        <f t="shared" si="273"/>
        <v>0</v>
      </c>
      <c r="X390" s="19">
        <f t="shared" si="274"/>
        <v>0</v>
      </c>
      <c r="Y390" s="19">
        <f t="shared" si="275"/>
        <v>0</v>
      </c>
      <c r="Z390" s="19">
        <f t="shared" si="276"/>
        <v>0</v>
      </c>
      <c r="AA390" s="19">
        <f t="shared" si="277"/>
        <v>0</v>
      </c>
      <c r="AB390" s="19">
        <f t="shared" si="278"/>
        <v>0</v>
      </c>
      <c r="AC390" s="19">
        <f t="shared" si="279"/>
        <v>0</v>
      </c>
      <c r="AD390" s="19">
        <f t="shared" si="280"/>
        <v>0</v>
      </c>
      <c r="AE390" s="19">
        <f t="shared" si="281"/>
        <v>0</v>
      </c>
      <c r="AF390" s="19">
        <f t="shared" si="282"/>
        <v>0</v>
      </c>
      <c r="AG390" s="19">
        <f t="shared" si="283"/>
        <v>0</v>
      </c>
      <c r="AH390" s="19">
        <f t="shared" si="284"/>
        <v>0</v>
      </c>
      <c r="AI390" s="19">
        <f t="shared" si="285"/>
        <v>0</v>
      </c>
      <c r="AJ390" s="19">
        <f t="shared" si="286"/>
        <v>0</v>
      </c>
      <c r="AK390" s="19">
        <f t="shared" si="287"/>
        <v>0</v>
      </c>
      <c r="AL390" s="19">
        <f t="shared" si="288"/>
        <v>0</v>
      </c>
      <c r="AM390" s="19">
        <f t="shared" si="289"/>
        <v>0</v>
      </c>
      <c r="AN390" s="19">
        <f t="shared" si="290"/>
        <v>0</v>
      </c>
      <c r="AO390" s="19">
        <f t="shared" si="291"/>
        <v>0</v>
      </c>
      <c r="AP390" s="19">
        <f t="shared" si="292"/>
        <v>0</v>
      </c>
      <c r="AQ390" s="19">
        <f t="shared" si="293"/>
        <v>0</v>
      </c>
      <c r="AR390" s="15">
        <f t="shared" si="294"/>
        <v>0</v>
      </c>
      <c r="AS390" s="10">
        <f t="shared" si="295"/>
        <v>0</v>
      </c>
      <c r="AT390" s="17">
        <f t="shared" si="296"/>
        <v>0</v>
      </c>
      <c r="AU390" s="10">
        <f t="shared" si="297"/>
        <v>0</v>
      </c>
      <c r="AV390" s="10">
        <f t="shared" si="298"/>
        <v>0</v>
      </c>
      <c r="AW390" s="10">
        <f t="shared" si="299"/>
        <v>0</v>
      </c>
      <c r="AX390" s="10">
        <f t="shared" si="300"/>
        <v>0</v>
      </c>
      <c r="AY390" s="10">
        <f t="shared" si="301"/>
        <v>0</v>
      </c>
      <c r="AZ390" s="10">
        <f t="shared" si="302"/>
        <v>0</v>
      </c>
      <c r="BA390" s="10">
        <f t="shared" si="303"/>
        <v>0</v>
      </c>
      <c r="BB390" s="10">
        <f t="shared" si="304"/>
        <v>0</v>
      </c>
      <c r="BC390" s="18">
        <f t="shared" si="305"/>
        <v>0</v>
      </c>
      <c r="BD390" s="18">
        <f t="shared" si="306"/>
        <v>0</v>
      </c>
      <c r="BE390" s="10">
        <f t="shared" si="307"/>
        <v>0</v>
      </c>
      <c r="BF390" s="10">
        <f t="shared" si="308"/>
        <v>0</v>
      </c>
      <c r="BG390" s="10">
        <f t="shared" si="309"/>
        <v>0</v>
      </c>
      <c r="BH390" s="10">
        <f t="shared" si="310"/>
        <v>0</v>
      </c>
      <c r="BI390" s="10">
        <f t="shared" si="311"/>
        <v>0</v>
      </c>
      <c r="BJ390" s="10">
        <f t="shared" si="312"/>
        <v>0</v>
      </c>
      <c r="BK390" s="10">
        <f t="shared" si="313"/>
        <v>0</v>
      </c>
      <c r="BL390" s="10">
        <f t="shared" si="314"/>
        <v>0</v>
      </c>
      <c r="BM390" s="10">
        <f t="shared" si="315"/>
        <v>0</v>
      </c>
      <c r="BN390" s="10">
        <f t="shared" si="316"/>
        <v>0</v>
      </c>
      <c r="BO390" s="10">
        <f t="shared" si="321"/>
        <v>0</v>
      </c>
      <c r="BP390" s="10">
        <f t="shared" si="323"/>
        <v>0</v>
      </c>
      <c r="BQ390" s="10">
        <f t="shared" ref="BQ390:BQ398" si="325">BQ$321*$A324</f>
        <v>0</v>
      </c>
      <c r="BR390" s="10">
        <f>BR$321*$A323</f>
        <v>0</v>
      </c>
      <c r="BS390" s="10"/>
      <c r="BT390" s="10"/>
      <c r="CA390" s="10">
        <f t="shared" si="317"/>
        <v>0</v>
      </c>
    </row>
    <row r="391" spans="1:79">
      <c r="A391" s="81">
        <f t="shared" si="318"/>
        <v>0</v>
      </c>
      <c r="B391" s="10">
        <f t="shared" si="319"/>
        <v>69</v>
      </c>
      <c r="C391" s="77">
        <f t="shared" si="320"/>
        <v>0</v>
      </c>
      <c r="D391" s="15">
        <f t="shared" si="322"/>
        <v>0</v>
      </c>
      <c r="E391" s="19">
        <f t="shared" si="324"/>
        <v>0</v>
      </c>
      <c r="F391" s="19">
        <f t="shared" ref="F391:F398" si="326">F$321*$A388</f>
        <v>0</v>
      </c>
      <c r="G391" s="19">
        <f t="shared" si="257"/>
        <v>0</v>
      </c>
      <c r="H391" s="19">
        <f t="shared" si="258"/>
        <v>0</v>
      </c>
      <c r="I391" s="15">
        <f t="shared" si="259"/>
        <v>0</v>
      </c>
      <c r="J391" s="19">
        <f t="shared" si="260"/>
        <v>0</v>
      </c>
      <c r="K391" s="19">
        <f t="shared" si="261"/>
        <v>0</v>
      </c>
      <c r="L391" s="19">
        <f t="shared" si="262"/>
        <v>0</v>
      </c>
      <c r="M391" s="19">
        <f t="shared" si="263"/>
        <v>0</v>
      </c>
      <c r="N391" s="19">
        <f t="shared" si="264"/>
        <v>0</v>
      </c>
      <c r="O391" s="19">
        <f t="shared" si="265"/>
        <v>0</v>
      </c>
      <c r="P391" s="19">
        <f t="shared" si="266"/>
        <v>0</v>
      </c>
      <c r="Q391" s="19">
        <f t="shared" si="267"/>
        <v>0</v>
      </c>
      <c r="R391" s="19">
        <f t="shared" si="268"/>
        <v>0</v>
      </c>
      <c r="S391" s="19">
        <f t="shared" si="269"/>
        <v>0</v>
      </c>
      <c r="T391" s="19">
        <f t="shared" si="270"/>
        <v>0</v>
      </c>
      <c r="U391" s="19">
        <f t="shared" si="271"/>
        <v>0</v>
      </c>
      <c r="V391" s="19">
        <f t="shared" si="272"/>
        <v>0</v>
      </c>
      <c r="W391" s="19">
        <f t="shared" si="273"/>
        <v>0</v>
      </c>
      <c r="X391" s="19">
        <f t="shared" si="274"/>
        <v>0</v>
      </c>
      <c r="Y391" s="19">
        <f t="shared" si="275"/>
        <v>0</v>
      </c>
      <c r="Z391" s="19">
        <f t="shared" si="276"/>
        <v>0</v>
      </c>
      <c r="AA391" s="19">
        <f t="shared" si="277"/>
        <v>0</v>
      </c>
      <c r="AB391" s="19">
        <f t="shared" si="278"/>
        <v>0</v>
      </c>
      <c r="AC391" s="19">
        <f t="shared" si="279"/>
        <v>0</v>
      </c>
      <c r="AD391" s="19">
        <f t="shared" si="280"/>
        <v>0</v>
      </c>
      <c r="AE391" s="19">
        <f t="shared" si="281"/>
        <v>0</v>
      </c>
      <c r="AF391" s="19">
        <f t="shared" si="282"/>
        <v>0</v>
      </c>
      <c r="AG391" s="19">
        <f t="shared" si="283"/>
        <v>0</v>
      </c>
      <c r="AH391" s="19">
        <f t="shared" si="284"/>
        <v>0</v>
      </c>
      <c r="AI391" s="19">
        <f t="shared" si="285"/>
        <v>0</v>
      </c>
      <c r="AJ391" s="19">
        <f t="shared" si="286"/>
        <v>0</v>
      </c>
      <c r="AK391" s="19">
        <f t="shared" si="287"/>
        <v>0</v>
      </c>
      <c r="AL391" s="19">
        <f t="shared" si="288"/>
        <v>0</v>
      </c>
      <c r="AM391" s="19">
        <f t="shared" si="289"/>
        <v>0</v>
      </c>
      <c r="AN391" s="19">
        <f t="shared" si="290"/>
        <v>0</v>
      </c>
      <c r="AO391" s="19">
        <f t="shared" si="291"/>
        <v>0</v>
      </c>
      <c r="AP391" s="19">
        <f t="shared" si="292"/>
        <v>0</v>
      </c>
      <c r="AQ391" s="19">
        <f t="shared" si="293"/>
        <v>0</v>
      </c>
      <c r="AR391" s="15">
        <f t="shared" si="294"/>
        <v>0</v>
      </c>
      <c r="AS391" s="10">
        <f t="shared" si="295"/>
        <v>0</v>
      </c>
      <c r="AT391" s="17">
        <f t="shared" si="296"/>
        <v>0</v>
      </c>
      <c r="AU391" s="10">
        <f t="shared" si="297"/>
        <v>0</v>
      </c>
      <c r="AV391" s="10">
        <f t="shared" si="298"/>
        <v>0</v>
      </c>
      <c r="AW391" s="10">
        <f t="shared" si="299"/>
        <v>0</v>
      </c>
      <c r="AX391" s="10">
        <f t="shared" si="300"/>
        <v>0</v>
      </c>
      <c r="AY391" s="10">
        <f t="shared" si="301"/>
        <v>0</v>
      </c>
      <c r="AZ391" s="10">
        <f t="shared" si="302"/>
        <v>0</v>
      </c>
      <c r="BA391" s="10">
        <f t="shared" si="303"/>
        <v>0</v>
      </c>
      <c r="BB391" s="10">
        <f t="shared" si="304"/>
        <v>0</v>
      </c>
      <c r="BC391" s="18">
        <f t="shared" si="305"/>
        <v>0</v>
      </c>
      <c r="BD391" s="18">
        <f t="shared" si="306"/>
        <v>0</v>
      </c>
      <c r="BE391" s="10">
        <f t="shared" si="307"/>
        <v>0</v>
      </c>
      <c r="BF391" s="10">
        <f t="shared" si="308"/>
        <v>0</v>
      </c>
      <c r="BG391" s="10">
        <f t="shared" si="309"/>
        <v>0</v>
      </c>
      <c r="BH391" s="10">
        <f t="shared" si="310"/>
        <v>0</v>
      </c>
      <c r="BI391" s="10">
        <f t="shared" si="311"/>
        <v>0</v>
      </c>
      <c r="BJ391" s="10">
        <f t="shared" si="312"/>
        <v>0</v>
      </c>
      <c r="BK391" s="10">
        <f t="shared" si="313"/>
        <v>0</v>
      </c>
      <c r="BL391" s="10">
        <f t="shared" si="314"/>
        <v>0</v>
      </c>
      <c r="BM391" s="10">
        <f t="shared" si="315"/>
        <v>0</v>
      </c>
      <c r="BN391" s="10">
        <f t="shared" si="316"/>
        <v>0</v>
      </c>
      <c r="BO391" s="10">
        <f t="shared" si="321"/>
        <v>0</v>
      </c>
      <c r="BP391" s="10">
        <f t="shared" si="323"/>
        <v>0</v>
      </c>
      <c r="BQ391" s="10">
        <f t="shared" si="325"/>
        <v>0</v>
      </c>
      <c r="BR391" s="10">
        <f t="shared" ref="BR391:BR398" si="327">BR$321*$A324</f>
        <v>0</v>
      </c>
      <c r="BS391" s="10">
        <f>BS$321*$A323</f>
        <v>0</v>
      </c>
      <c r="BT391" s="10"/>
      <c r="CA391" s="10">
        <f t="shared" si="317"/>
        <v>0</v>
      </c>
    </row>
    <row r="392" spans="1:79">
      <c r="A392" s="81">
        <f t="shared" si="318"/>
        <v>0</v>
      </c>
      <c r="B392" s="10">
        <f t="shared" si="319"/>
        <v>70</v>
      </c>
      <c r="C392" s="77">
        <f t="shared" si="320"/>
        <v>0</v>
      </c>
      <c r="D392" s="15">
        <f t="shared" si="322"/>
        <v>0</v>
      </c>
      <c r="E392" s="19">
        <f t="shared" si="324"/>
        <v>0</v>
      </c>
      <c r="F392" s="19">
        <f t="shared" si="326"/>
        <v>0</v>
      </c>
      <c r="G392" s="19">
        <f t="shared" ref="G392:G398" si="328">G$321*$A388</f>
        <v>0</v>
      </c>
      <c r="H392" s="19">
        <f t="shared" si="258"/>
        <v>0</v>
      </c>
      <c r="I392" s="15">
        <f t="shared" si="259"/>
        <v>0</v>
      </c>
      <c r="J392" s="19">
        <f t="shared" si="260"/>
        <v>0</v>
      </c>
      <c r="K392" s="19">
        <f t="shared" si="261"/>
        <v>0</v>
      </c>
      <c r="L392" s="19">
        <f t="shared" si="262"/>
        <v>0</v>
      </c>
      <c r="M392" s="19">
        <f t="shared" si="263"/>
        <v>0</v>
      </c>
      <c r="N392" s="19">
        <f t="shared" si="264"/>
        <v>0</v>
      </c>
      <c r="O392" s="19">
        <f t="shared" si="265"/>
        <v>0</v>
      </c>
      <c r="P392" s="19">
        <f t="shared" si="266"/>
        <v>0</v>
      </c>
      <c r="Q392" s="19">
        <f t="shared" si="267"/>
        <v>0</v>
      </c>
      <c r="R392" s="19">
        <f t="shared" si="268"/>
        <v>0</v>
      </c>
      <c r="S392" s="19">
        <f t="shared" si="269"/>
        <v>0</v>
      </c>
      <c r="T392" s="19">
        <f t="shared" si="270"/>
        <v>0</v>
      </c>
      <c r="U392" s="19">
        <f t="shared" si="271"/>
        <v>0</v>
      </c>
      <c r="V392" s="19">
        <f t="shared" si="272"/>
        <v>0</v>
      </c>
      <c r="W392" s="19">
        <f t="shared" si="273"/>
        <v>0</v>
      </c>
      <c r="X392" s="19">
        <f t="shared" si="274"/>
        <v>0</v>
      </c>
      <c r="Y392" s="19">
        <f t="shared" si="275"/>
        <v>0</v>
      </c>
      <c r="Z392" s="19">
        <f t="shared" si="276"/>
        <v>0</v>
      </c>
      <c r="AA392" s="19">
        <f t="shared" si="277"/>
        <v>0</v>
      </c>
      <c r="AB392" s="19">
        <f t="shared" si="278"/>
        <v>0</v>
      </c>
      <c r="AC392" s="19">
        <f t="shared" si="279"/>
        <v>0</v>
      </c>
      <c r="AD392" s="19">
        <f t="shared" si="280"/>
        <v>0</v>
      </c>
      <c r="AE392" s="19">
        <f t="shared" si="281"/>
        <v>0</v>
      </c>
      <c r="AF392" s="19">
        <f t="shared" si="282"/>
        <v>0</v>
      </c>
      <c r="AG392" s="19">
        <f t="shared" si="283"/>
        <v>0</v>
      </c>
      <c r="AH392" s="19">
        <f t="shared" si="284"/>
        <v>0</v>
      </c>
      <c r="AI392" s="19">
        <f t="shared" si="285"/>
        <v>0</v>
      </c>
      <c r="AJ392" s="19">
        <f t="shared" si="286"/>
        <v>0</v>
      </c>
      <c r="AK392" s="19">
        <f t="shared" si="287"/>
        <v>0</v>
      </c>
      <c r="AL392" s="19">
        <f t="shared" si="288"/>
        <v>0</v>
      </c>
      <c r="AM392" s="19">
        <f t="shared" si="289"/>
        <v>0</v>
      </c>
      <c r="AN392" s="19">
        <f t="shared" si="290"/>
        <v>0</v>
      </c>
      <c r="AO392" s="19">
        <f t="shared" si="291"/>
        <v>0</v>
      </c>
      <c r="AP392" s="19">
        <f t="shared" si="292"/>
        <v>0</v>
      </c>
      <c r="AQ392" s="19">
        <f t="shared" si="293"/>
        <v>0</v>
      </c>
      <c r="AR392" s="15">
        <f t="shared" si="294"/>
        <v>0</v>
      </c>
      <c r="AS392" s="10">
        <f t="shared" si="295"/>
        <v>0</v>
      </c>
      <c r="AT392" s="17">
        <f t="shared" si="296"/>
        <v>0</v>
      </c>
      <c r="AU392" s="10">
        <f t="shared" si="297"/>
        <v>0</v>
      </c>
      <c r="AV392" s="10">
        <f t="shared" si="298"/>
        <v>0</v>
      </c>
      <c r="AW392" s="10">
        <f t="shared" si="299"/>
        <v>0</v>
      </c>
      <c r="AX392" s="10">
        <f t="shared" si="300"/>
        <v>0</v>
      </c>
      <c r="AY392" s="10">
        <f t="shared" si="301"/>
        <v>0</v>
      </c>
      <c r="AZ392" s="10">
        <f t="shared" si="302"/>
        <v>0</v>
      </c>
      <c r="BA392" s="10">
        <f t="shared" si="303"/>
        <v>0</v>
      </c>
      <c r="BB392" s="10">
        <f t="shared" si="304"/>
        <v>0</v>
      </c>
      <c r="BC392" s="18">
        <f t="shared" si="305"/>
        <v>0</v>
      </c>
      <c r="BD392" s="18">
        <f t="shared" si="306"/>
        <v>0</v>
      </c>
      <c r="BE392" s="10">
        <f t="shared" si="307"/>
        <v>0</v>
      </c>
      <c r="BF392" s="10">
        <f t="shared" si="308"/>
        <v>0</v>
      </c>
      <c r="BG392" s="10">
        <f t="shared" si="309"/>
        <v>0</v>
      </c>
      <c r="BH392" s="10">
        <f t="shared" si="310"/>
        <v>0</v>
      </c>
      <c r="BI392" s="10">
        <f t="shared" si="311"/>
        <v>0</v>
      </c>
      <c r="BJ392" s="10">
        <f t="shared" si="312"/>
        <v>0</v>
      </c>
      <c r="BK392" s="10">
        <f t="shared" si="313"/>
        <v>0</v>
      </c>
      <c r="BL392" s="10">
        <f t="shared" si="314"/>
        <v>0</v>
      </c>
      <c r="BM392" s="10">
        <f t="shared" si="315"/>
        <v>0</v>
      </c>
      <c r="BN392" s="10">
        <f t="shared" si="316"/>
        <v>0</v>
      </c>
      <c r="BO392" s="10">
        <f t="shared" si="321"/>
        <v>0</v>
      </c>
      <c r="BP392" s="10">
        <f t="shared" si="323"/>
        <v>0</v>
      </c>
      <c r="BQ392" s="10">
        <f t="shared" si="325"/>
        <v>0</v>
      </c>
      <c r="BR392" s="10">
        <f t="shared" si="327"/>
        <v>0</v>
      </c>
      <c r="BS392" s="10">
        <f t="shared" ref="BS392:BS398" si="329">BS$321*$A324</f>
        <v>0</v>
      </c>
      <c r="BT392" s="10">
        <f>BT$321*$A323</f>
        <v>0</v>
      </c>
      <c r="CA392" s="10">
        <f t="shared" si="317"/>
        <v>0</v>
      </c>
    </row>
    <row r="393" spans="1:79">
      <c r="A393" s="81">
        <f t="shared" si="318"/>
        <v>0</v>
      </c>
      <c r="B393" s="10">
        <f t="shared" si="319"/>
        <v>71</v>
      </c>
      <c r="C393" s="77">
        <f t="shared" si="320"/>
        <v>0</v>
      </c>
      <c r="D393" s="15">
        <f t="shared" si="322"/>
        <v>0</v>
      </c>
      <c r="E393" s="19">
        <f t="shared" si="324"/>
        <v>0</v>
      </c>
      <c r="F393" s="19">
        <f t="shared" si="326"/>
        <v>0</v>
      </c>
      <c r="G393" s="19">
        <f t="shared" si="328"/>
        <v>0</v>
      </c>
      <c r="H393" s="19">
        <f t="shared" ref="H393:H398" si="330">H$321*$A388</f>
        <v>0</v>
      </c>
      <c r="I393" s="15">
        <f t="shared" si="259"/>
        <v>0</v>
      </c>
      <c r="J393" s="19">
        <f t="shared" si="260"/>
        <v>0</v>
      </c>
      <c r="K393" s="19">
        <f t="shared" si="261"/>
        <v>0</v>
      </c>
      <c r="L393" s="19">
        <f t="shared" si="262"/>
        <v>0</v>
      </c>
      <c r="M393" s="19">
        <f t="shared" si="263"/>
        <v>0</v>
      </c>
      <c r="N393" s="19">
        <f t="shared" si="264"/>
        <v>0</v>
      </c>
      <c r="O393" s="19">
        <f t="shared" si="265"/>
        <v>0</v>
      </c>
      <c r="P393" s="19">
        <f t="shared" si="266"/>
        <v>0</v>
      </c>
      <c r="Q393" s="19">
        <f t="shared" si="267"/>
        <v>0</v>
      </c>
      <c r="R393" s="19">
        <f t="shared" si="268"/>
        <v>0</v>
      </c>
      <c r="S393" s="19">
        <f t="shared" si="269"/>
        <v>0</v>
      </c>
      <c r="T393" s="19">
        <f t="shared" si="270"/>
        <v>0</v>
      </c>
      <c r="U393" s="19">
        <f t="shared" si="271"/>
        <v>0</v>
      </c>
      <c r="V393" s="19">
        <f t="shared" si="272"/>
        <v>0</v>
      </c>
      <c r="W393" s="19">
        <f t="shared" si="273"/>
        <v>0</v>
      </c>
      <c r="X393" s="19">
        <f t="shared" si="274"/>
        <v>0</v>
      </c>
      <c r="Y393" s="19">
        <f t="shared" si="275"/>
        <v>0</v>
      </c>
      <c r="Z393" s="19">
        <f t="shared" si="276"/>
        <v>0</v>
      </c>
      <c r="AA393" s="19">
        <f t="shared" si="277"/>
        <v>0</v>
      </c>
      <c r="AB393" s="19">
        <f t="shared" si="278"/>
        <v>0</v>
      </c>
      <c r="AC393" s="19">
        <f t="shared" si="279"/>
        <v>0</v>
      </c>
      <c r="AD393" s="19">
        <f t="shared" si="280"/>
        <v>0</v>
      </c>
      <c r="AE393" s="19">
        <f t="shared" si="281"/>
        <v>0</v>
      </c>
      <c r="AF393" s="19">
        <f t="shared" si="282"/>
        <v>0</v>
      </c>
      <c r="AG393" s="19">
        <f t="shared" si="283"/>
        <v>0</v>
      </c>
      <c r="AH393" s="19">
        <f t="shared" si="284"/>
        <v>0</v>
      </c>
      <c r="AI393" s="19">
        <f t="shared" si="285"/>
        <v>0</v>
      </c>
      <c r="AJ393" s="19">
        <f t="shared" si="286"/>
        <v>0</v>
      </c>
      <c r="AK393" s="19">
        <f t="shared" si="287"/>
        <v>0</v>
      </c>
      <c r="AL393" s="19">
        <f t="shared" si="288"/>
        <v>0</v>
      </c>
      <c r="AM393" s="19">
        <f t="shared" si="289"/>
        <v>0</v>
      </c>
      <c r="AN393" s="19">
        <f t="shared" si="290"/>
        <v>0</v>
      </c>
      <c r="AO393" s="19">
        <f t="shared" si="291"/>
        <v>0</v>
      </c>
      <c r="AP393" s="19">
        <f t="shared" si="292"/>
        <v>0</v>
      </c>
      <c r="AQ393" s="19">
        <f t="shared" si="293"/>
        <v>0</v>
      </c>
      <c r="AR393" s="15">
        <f t="shared" si="294"/>
        <v>0</v>
      </c>
      <c r="AS393" s="10">
        <f t="shared" si="295"/>
        <v>0</v>
      </c>
      <c r="AT393" s="17">
        <f t="shared" si="296"/>
        <v>0</v>
      </c>
      <c r="AU393" s="10">
        <f t="shared" si="297"/>
        <v>0</v>
      </c>
      <c r="AV393" s="10">
        <f t="shared" si="298"/>
        <v>0</v>
      </c>
      <c r="AW393" s="10">
        <f t="shared" si="299"/>
        <v>0</v>
      </c>
      <c r="AX393" s="10">
        <f t="shared" si="300"/>
        <v>0</v>
      </c>
      <c r="AY393" s="10">
        <f t="shared" si="301"/>
        <v>0</v>
      </c>
      <c r="AZ393" s="10">
        <f t="shared" si="302"/>
        <v>0</v>
      </c>
      <c r="BA393" s="10">
        <f t="shared" si="303"/>
        <v>0</v>
      </c>
      <c r="BB393" s="10">
        <f t="shared" si="304"/>
        <v>0</v>
      </c>
      <c r="BC393" s="18">
        <f t="shared" si="305"/>
        <v>0</v>
      </c>
      <c r="BD393" s="18">
        <f t="shared" si="306"/>
        <v>0</v>
      </c>
      <c r="BE393" s="10">
        <f t="shared" si="307"/>
        <v>0</v>
      </c>
      <c r="BF393" s="10">
        <f t="shared" si="308"/>
        <v>0</v>
      </c>
      <c r="BG393" s="10">
        <f t="shared" si="309"/>
        <v>0</v>
      </c>
      <c r="BH393" s="10">
        <f t="shared" si="310"/>
        <v>0</v>
      </c>
      <c r="BI393" s="10">
        <f t="shared" si="311"/>
        <v>0</v>
      </c>
      <c r="BJ393" s="10">
        <f t="shared" si="312"/>
        <v>0</v>
      </c>
      <c r="BK393" s="10">
        <f t="shared" si="313"/>
        <v>0</v>
      </c>
      <c r="BL393" s="10">
        <f t="shared" si="314"/>
        <v>0</v>
      </c>
      <c r="BM393" s="10">
        <f t="shared" si="315"/>
        <v>0</v>
      </c>
      <c r="BN393" s="10">
        <f t="shared" si="316"/>
        <v>0</v>
      </c>
      <c r="BO393" s="10">
        <f t="shared" si="321"/>
        <v>0</v>
      </c>
      <c r="BP393" s="10">
        <f t="shared" si="323"/>
        <v>0</v>
      </c>
      <c r="BQ393" s="10">
        <f t="shared" si="325"/>
        <v>0</v>
      </c>
      <c r="BR393" s="10">
        <f t="shared" si="327"/>
        <v>0</v>
      </c>
      <c r="BS393" s="10">
        <f t="shared" si="329"/>
        <v>0</v>
      </c>
      <c r="BT393" s="10">
        <f t="shared" ref="BT393:BT398" si="331">BT$321*$A324</f>
        <v>0</v>
      </c>
      <c r="BU393" s="15">
        <f>BU$321*$A323</f>
        <v>0</v>
      </c>
      <c r="CA393" s="10">
        <f t="shared" si="317"/>
        <v>0</v>
      </c>
    </row>
    <row r="394" spans="1:79">
      <c r="A394" s="81">
        <f t="shared" si="318"/>
        <v>0</v>
      </c>
      <c r="B394" s="10">
        <f t="shared" si="319"/>
        <v>72</v>
      </c>
      <c r="C394" s="77">
        <f t="shared" si="320"/>
        <v>0</v>
      </c>
      <c r="D394" s="15">
        <f t="shared" si="322"/>
        <v>0</v>
      </c>
      <c r="E394" s="19">
        <f t="shared" si="324"/>
        <v>0</v>
      </c>
      <c r="F394" s="19">
        <f t="shared" si="326"/>
        <v>0</v>
      </c>
      <c r="G394" s="19">
        <f t="shared" si="328"/>
        <v>0</v>
      </c>
      <c r="H394" s="19">
        <f t="shared" si="330"/>
        <v>0</v>
      </c>
      <c r="I394" s="15">
        <f t="shared" ref="I394:I398" si="332">I$321*$A388</f>
        <v>0</v>
      </c>
      <c r="J394" s="19">
        <f t="shared" si="260"/>
        <v>0</v>
      </c>
      <c r="K394" s="19">
        <f t="shared" si="261"/>
        <v>0</v>
      </c>
      <c r="L394" s="19">
        <f t="shared" si="262"/>
        <v>0</v>
      </c>
      <c r="M394" s="19">
        <f t="shared" si="263"/>
        <v>0</v>
      </c>
      <c r="N394" s="19">
        <f t="shared" si="264"/>
        <v>0</v>
      </c>
      <c r="O394" s="19">
        <f t="shared" si="265"/>
        <v>0</v>
      </c>
      <c r="P394" s="19">
        <f t="shared" si="266"/>
        <v>0</v>
      </c>
      <c r="Q394" s="19">
        <f t="shared" si="267"/>
        <v>0</v>
      </c>
      <c r="R394" s="19">
        <f t="shared" si="268"/>
        <v>0</v>
      </c>
      <c r="S394" s="19">
        <f t="shared" si="269"/>
        <v>0</v>
      </c>
      <c r="T394" s="19">
        <f t="shared" si="270"/>
        <v>0</v>
      </c>
      <c r="U394" s="19">
        <f t="shared" si="271"/>
        <v>0</v>
      </c>
      <c r="V394" s="19">
        <f t="shared" si="272"/>
        <v>0</v>
      </c>
      <c r="W394" s="19">
        <f t="shared" si="273"/>
        <v>0</v>
      </c>
      <c r="X394" s="19">
        <f t="shared" si="274"/>
        <v>0</v>
      </c>
      <c r="Y394" s="19">
        <f t="shared" si="275"/>
        <v>0</v>
      </c>
      <c r="Z394" s="19">
        <f t="shared" si="276"/>
        <v>0</v>
      </c>
      <c r="AA394" s="19">
        <f t="shared" si="277"/>
        <v>0</v>
      </c>
      <c r="AB394" s="19">
        <f t="shared" si="278"/>
        <v>0</v>
      </c>
      <c r="AC394" s="19">
        <f t="shared" si="279"/>
        <v>0</v>
      </c>
      <c r="AD394" s="19">
        <f t="shared" si="280"/>
        <v>0</v>
      </c>
      <c r="AE394" s="19">
        <f t="shared" si="281"/>
        <v>0</v>
      </c>
      <c r="AF394" s="19">
        <f t="shared" si="282"/>
        <v>0</v>
      </c>
      <c r="AG394" s="19">
        <f t="shared" si="283"/>
        <v>0</v>
      </c>
      <c r="AH394" s="19">
        <f t="shared" si="284"/>
        <v>0</v>
      </c>
      <c r="AI394" s="19">
        <f t="shared" si="285"/>
        <v>0</v>
      </c>
      <c r="AJ394" s="19">
        <f t="shared" si="286"/>
        <v>0</v>
      </c>
      <c r="AK394" s="19">
        <f t="shared" si="287"/>
        <v>0</v>
      </c>
      <c r="AL394" s="19">
        <f t="shared" si="288"/>
        <v>0</v>
      </c>
      <c r="AM394" s="19">
        <f t="shared" si="289"/>
        <v>0</v>
      </c>
      <c r="AN394" s="19">
        <f t="shared" si="290"/>
        <v>0</v>
      </c>
      <c r="AO394" s="19">
        <f t="shared" si="291"/>
        <v>0</v>
      </c>
      <c r="AP394" s="19">
        <f t="shared" si="292"/>
        <v>0</v>
      </c>
      <c r="AQ394" s="19">
        <f t="shared" si="293"/>
        <v>0</v>
      </c>
      <c r="AR394" s="15">
        <f t="shared" si="294"/>
        <v>0</v>
      </c>
      <c r="AS394" s="10">
        <f t="shared" si="295"/>
        <v>0</v>
      </c>
      <c r="AT394" s="17">
        <f t="shared" si="296"/>
        <v>0</v>
      </c>
      <c r="AU394" s="10">
        <f t="shared" si="297"/>
        <v>0</v>
      </c>
      <c r="AV394" s="10">
        <f t="shared" si="298"/>
        <v>0</v>
      </c>
      <c r="AW394" s="10">
        <f t="shared" si="299"/>
        <v>0</v>
      </c>
      <c r="AX394" s="10">
        <f t="shared" si="300"/>
        <v>0</v>
      </c>
      <c r="AY394" s="10">
        <f t="shared" si="301"/>
        <v>0</v>
      </c>
      <c r="AZ394" s="10">
        <f t="shared" si="302"/>
        <v>0</v>
      </c>
      <c r="BA394" s="10">
        <f t="shared" si="303"/>
        <v>0</v>
      </c>
      <c r="BB394" s="10">
        <f t="shared" si="304"/>
        <v>0</v>
      </c>
      <c r="BC394" s="18">
        <f t="shared" si="305"/>
        <v>0</v>
      </c>
      <c r="BD394" s="18">
        <f t="shared" si="306"/>
        <v>0</v>
      </c>
      <c r="BE394" s="10">
        <f t="shared" si="307"/>
        <v>0</v>
      </c>
      <c r="BF394" s="10">
        <f t="shared" si="308"/>
        <v>0</v>
      </c>
      <c r="BG394" s="10">
        <f t="shared" si="309"/>
        <v>0</v>
      </c>
      <c r="BH394" s="10">
        <f t="shared" si="310"/>
        <v>0</v>
      </c>
      <c r="BI394" s="10">
        <f t="shared" si="311"/>
        <v>0</v>
      </c>
      <c r="BJ394" s="10">
        <f t="shared" si="312"/>
        <v>0</v>
      </c>
      <c r="BK394" s="10">
        <f t="shared" si="313"/>
        <v>0</v>
      </c>
      <c r="BL394" s="10">
        <f t="shared" si="314"/>
        <v>0</v>
      </c>
      <c r="BM394" s="10">
        <f t="shared" si="315"/>
        <v>0</v>
      </c>
      <c r="BN394" s="10">
        <f t="shared" si="316"/>
        <v>0</v>
      </c>
      <c r="BO394" s="10">
        <f t="shared" si="321"/>
        <v>0</v>
      </c>
      <c r="BP394" s="10">
        <f t="shared" si="323"/>
        <v>0</v>
      </c>
      <c r="BQ394" s="10">
        <f t="shared" si="325"/>
        <v>0</v>
      </c>
      <c r="BR394" s="10">
        <f t="shared" si="327"/>
        <v>0</v>
      </c>
      <c r="BS394" s="10">
        <f t="shared" si="329"/>
        <v>0</v>
      </c>
      <c r="BT394" s="10">
        <f t="shared" si="331"/>
        <v>0</v>
      </c>
      <c r="BU394" s="15">
        <f t="shared" ref="BU394:BU398" si="333">BU$321*$A324</f>
        <v>0</v>
      </c>
      <c r="BV394" s="15">
        <f>BV$321*$A323</f>
        <v>0</v>
      </c>
      <c r="CA394" s="10">
        <f t="shared" si="317"/>
        <v>0</v>
      </c>
    </row>
    <row r="395" spans="1:79">
      <c r="A395" s="81">
        <f t="shared" si="318"/>
        <v>0</v>
      </c>
      <c r="B395" s="10">
        <f t="shared" si="319"/>
        <v>73</v>
      </c>
      <c r="C395" s="77">
        <f t="shared" si="320"/>
        <v>0</v>
      </c>
      <c r="D395" s="15">
        <f t="shared" si="322"/>
        <v>0</v>
      </c>
      <c r="E395" s="19">
        <f t="shared" si="324"/>
        <v>0</v>
      </c>
      <c r="F395" s="19">
        <f t="shared" si="326"/>
        <v>0</v>
      </c>
      <c r="G395" s="19">
        <f t="shared" si="328"/>
        <v>0</v>
      </c>
      <c r="H395" s="19">
        <f t="shared" si="330"/>
        <v>0</v>
      </c>
      <c r="I395" s="15">
        <f t="shared" si="332"/>
        <v>0</v>
      </c>
      <c r="J395" s="19">
        <f t="shared" ref="J395:J398" si="334">J$321*$A388</f>
        <v>0</v>
      </c>
      <c r="K395" s="19">
        <f t="shared" si="261"/>
        <v>0</v>
      </c>
      <c r="L395" s="19">
        <f t="shared" si="262"/>
        <v>0</v>
      </c>
      <c r="M395" s="19">
        <f t="shared" si="263"/>
        <v>0</v>
      </c>
      <c r="N395" s="19">
        <f t="shared" si="264"/>
        <v>0</v>
      </c>
      <c r="O395" s="19">
        <f t="shared" si="265"/>
        <v>0</v>
      </c>
      <c r="P395" s="19">
        <f t="shared" si="266"/>
        <v>0</v>
      </c>
      <c r="Q395" s="19">
        <f t="shared" si="267"/>
        <v>0</v>
      </c>
      <c r="R395" s="19">
        <f t="shared" si="268"/>
        <v>0</v>
      </c>
      <c r="S395" s="19">
        <f t="shared" si="269"/>
        <v>0</v>
      </c>
      <c r="T395" s="19">
        <f t="shared" si="270"/>
        <v>0</v>
      </c>
      <c r="U395" s="19">
        <f t="shared" si="271"/>
        <v>0</v>
      </c>
      <c r="V395" s="19">
        <f t="shared" si="272"/>
        <v>0</v>
      </c>
      <c r="W395" s="19">
        <f t="shared" si="273"/>
        <v>0</v>
      </c>
      <c r="X395" s="19">
        <f t="shared" si="274"/>
        <v>0</v>
      </c>
      <c r="Y395" s="19">
        <f t="shared" si="275"/>
        <v>0</v>
      </c>
      <c r="Z395" s="19">
        <f t="shared" si="276"/>
        <v>0</v>
      </c>
      <c r="AA395" s="19">
        <f t="shared" si="277"/>
        <v>0</v>
      </c>
      <c r="AB395" s="19">
        <f t="shared" si="278"/>
        <v>0</v>
      </c>
      <c r="AC395" s="19">
        <f t="shared" si="279"/>
        <v>0</v>
      </c>
      <c r="AD395" s="19">
        <f t="shared" si="280"/>
        <v>0</v>
      </c>
      <c r="AE395" s="19">
        <f t="shared" si="281"/>
        <v>0</v>
      </c>
      <c r="AF395" s="19">
        <f t="shared" si="282"/>
        <v>0</v>
      </c>
      <c r="AG395" s="19">
        <f t="shared" si="283"/>
        <v>0</v>
      </c>
      <c r="AH395" s="19">
        <f t="shared" si="284"/>
        <v>0</v>
      </c>
      <c r="AI395" s="19">
        <f t="shared" si="285"/>
        <v>0</v>
      </c>
      <c r="AJ395" s="19">
        <f t="shared" si="286"/>
        <v>0</v>
      </c>
      <c r="AK395" s="19">
        <f t="shared" si="287"/>
        <v>0</v>
      </c>
      <c r="AL395" s="19">
        <f t="shared" si="288"/>
        <v>0</v>
      </c>
      <c r="AM395" s="19">
        <f t="shared" si="289"/>
        <v>0</v>
      </c>
      <c r="AN395" s="19">
        <f t="shared" si="290"/>
        <v>0</v>
      </c>
      <c r="AO395" s="19">
        <f t="shared" si="291"/>
        <v>0</v>
      </c>
      <c r="AP395" s="19">
        <f t="shared" si="292"/>
        <v>0</v>
      </c>
      <c r="AQ395" s="19">
        <f t="shared" si="293"/>
        <v>0</v>
      </c>
      <c r="AR395" s="15">
        <f t="shared" si="294"/>
        <v>0</v>
      </c>
      <c r="AS395" s="10">
        <f t="shared" si="295"/>
        <v>0</v>
      </c>
      <c r="AT395" s="17">
        <f t="shared" si="296"/>
        <v>0</v>
      </c>
      <c r="AU395" s="10">
        <f t="shared" si="297"/>
        <v>0</v>
      </c>
      <c r="AV395" s="10">
        <f t="shared" si="298"/>
        <v>0</v>
      </c>
      <c r="AW395" s="10">
        <f t="shared" si="299"/>
        <v>0</v>
      </c>
      <c r="AX395" s="10">
        <f t="shared" si="300"/>
        <v>0</v>
      </c>
      <c r="AY395" s="10">
        <f t="shared" si="301"/>
        <v>0</v>
      </c>
      <c r="AZ395" s="10">
        <f t="shared" si="302"/>
        <v>0</v>
      </c>
      <c r="BA395" s="10">
        <f t="shared" si="303"/>
        <v>0</v>
      </c>
      <c r="BB395" s="10">
        <f t="shared" si="304"/>
        <v>0</v>
      </c>
      <c r="BC395" s="18">
        <f t="shared" si="305"/>
        <v>0</v>
      </c>
      <c r="BD395" s="18">
        <f t="shared" si="306"/>
        <v>0</v>
      </c>
      <c r="BE395" s="10">
        <f t="shared" si="307"/>
        <v>0</v>
      </c>
      <c r="BF395" s="10">
        <f t="shared" si="308"/>
        <v>0</v>
      </c>
      <c r="BG395" s="10">
        <f t="shared" si="309"/>
        <v>0</v>
      </c>
      <c r="BH395" s="10">
        <f t="shared" si="310"/>
        <v>0</v>
      </c>
      <c r="BI395" s="10">
        <f t="shared" si="311"/>
        <v>0</v>
      </c>
      <c r="BJ395" s="10">
        <f t="shared" si="312"/>
        <v>0</v>
      </c>
      <c r="BK395" s="10">
        <f t="shared" si="313"/>
        <v>0</v>
      </c>
      <c r="BL395" s="10">
        <f t="shared" si="314"/>
        <v>0</v>
      </c>
      <c r="BM395" s="10">
        <f t="shared" si="315"/>
        <v>0</v>
      </c>
      <c r="BN395" s="10">
        <f t="shared" si="316"/>
        <v>0</v>
      </c>
      <c r="BO395" s="10">
        <f t="shared" si="321"/>
        <v>0</v>
      </c>
      <c r="BP395" s="10">
        <f t="shared" si="323"/>
        <v>0</v>
      </c>
      <c r="BQ395" s="10">
        <f t="shared" si="325"/>
        <v>0</v>
      </c>
      <c r="BR395" s="10">
        <f t="shared" si="327"/>
        <v>0</v>
      </c>
      <c r="BS395" s="10">
        <f t="shared" si="329"/>
        <v>0</v>
      </c>
      <c r="BT395" s="10">
        <f t="shared" si="331"/>
        <v>0</v>
      </c>
      <c r="BU395" s="15">
        <f t="shared" si="333"/>
        <v>0</v>
      </c>
      <c r="BV395" s="15">
        <f t="shared" ref="BV395:BV398" si="335">BV$321*$A324</f>
        <v>0</v>
      </c>
      <c r="BW395" s="15">
        <f>BW$321*$A323</f>
        <v>0</v>
      </c>
      <c r="CA395" s="10">
        <f t="shared" si="317"/>
        <v>0</v>
      </c>
    </row>
    <row r="396" spans="1:79">
      <c r="A396" s="81">
        <f t="shared" si="318"/>
        <v>0</v>
      </c>
      <c r="B396" s="10">
        <f t="shared" si="319"/>
        <v>74</v>
      </c>
      <c r="C396" s="77">
        <f t="shared" si="320"/>
        <v>0</v>
      </c>
      <c r="D396" s="15">
        <f t="shared" si="322"/>
        <v>0</v>
      </c>
      <c r="E396" s="19">
        <f t="shared" si="324"/>
        <v>0</v>
      </c>
      <c r="F396" s="19">
        <f t="shared" si="326"/>
        <v>0</v>
      </c>
      <c r="G396" s="19">
        <f t="shared" si="328"/>
        <v>0</v>
      </c>
      <c r="H396" s="19">
        <f t="shared" si="330"/>
        <v>0</v>
      </c>
      <c r="I396" s="15">
        <f t="shared" si="332"/>
        <v>0</v>
      </c>
      <c r="J396" s="19">
        <f t="shared" si="334"/>
        <v>0</v>
      </c>
      <c r="K396" s="19">
        <f t="shared" ref="K396:K398" si="336">K$321*$A388</f>
        <v>0</v>
      </c>
      <c r="L396" s="19">
        <f t="shared" si="262"/>
        <v>0</v>
      </c>
      <c r="M396" s="19">
        <f t="shared" si="263"/>
        <v>0</v>
      </c>
      <c r="N396" s="19">
        <f t="shared" si="264"/>
        <v>0</v>
      </c>
      <c r="O396" s="19">
        <f t="shared" si="265"/>
        <v>0</v>
      </c>
      <c r="P396" s="19">
        <f t="shared" si="266"/>
        <v>0</v>
      </c>
      <c r="Q396" s="19">
        <f t="shared" si="267"/>
        <v>0</v>
      </c>
      <c r="R396" s="19">
        <f t="shared" si="268"/>
        <v>0</v>
      </c>
      <c r="S396" s="19">
        <f t="shared" si="269"/>
        <v>0</v>
      </c>
      <c r="T396" s="19">
        <f t="shared" si="270"/>
        <v>0</v>
      </c>
      <c r="U396" s="19">
        <f t="shared" si="271"/>
        <v>0</v>
      </c>
      <c r="V396" s="19">
        <f t="shared" si="272"/>
        <v>0</v>
      </c>
      <c r="W396" s="19">
        <f t="shared" si="273"/>
        <v>0</v>
      </c>
      <c r="X396" s="19">
        <f t="shared" si="274"/>
        <v>0</v>
      </c>
      <c r="Y396" s="19">
        <f t="shared" si="275"/>
        <v>0</v>
      </c>
      <c r="Z396" s="19">
        <f t="shared" si="276"/>
        <v>0</v>
      </c>
      <c r="AA396" s="19">
        <f t="shared" si="277"/>
        <v>0</v>
      </c>
      <c r="AB396" s="19">
        <f t="shared" si="278"/>
        <v>0</v>
      </c>
      <c r="AC396" s="19">
        <f t="shared" si="279"/>
        <v>0</v>
      </c>
      <c r="AD396" s="19">
        <f t="shared" si="280"/>
        <v>0</v>
      </c>
      <c r="AE396" s="19">
        <f t="shared" si="281"/>
        <v>0</v>
      </c>
      <c r="AF396" s="19">
        <f t="shared" si="282"/>
        <v>0</v>
      </c>
      <c r="AG396" s="19">
        <f t="shared" si="283"/>
        <v>0</v>
      </c>
      <c r="AH396" s="19">
        <f t="shared" si="284"/>
        <v>0</v>
      </c>
      <c r="AI396" s="19">
        <f t="shared" si="285"/>
        <v>0</v>
      </c>
      <c r="AJ396" s="19">
        <f t="shared" si="286"/>
        <v>0</v>
      </c>
      <c r="AK396" s="19">
        <f t="shared" si="287"/>
        <v>0</v>
      </c>
      <c r="AL396" s="19">
        <f t="shared" si="288"/>
        <v>0</v>
      </c>
      <c r="AM396" s="19">
        <f t="shared" si="289"/>
        <v>0</v>
      </c>
      <c r="AN396" s="19">
        <f t="shared" si="290"/>
        <v>0</v>
      </c>
      <c r="AO396" s="19">
        <f t="shared" si="291"/>
        <v>0</v>
      </c>
      <c r="AP396" s="19">
        <f t="shared" si="292"/>
        <v>0</v>
      </c>
      <c r="AQ396" s="19">
        <f t="shared" si="293"/>
        <v>0</v>
      </c>
      <c r="AR396" s="15">
        <f t="shared" si="294"/>
        <v>0</v>
      </c>
      <c r="AS396" s="10">
        <f t="shared" si="295"/>
        <v>0</v>
      </c>
      <c r="AT396" s="17">
        <f t="shared" si="296"/>
        <v>0</v>
      </c>
      <c r="AU396" s="10">
        <f t="shared" si="297"/>
        <v>0</v>
      </c>
      <c r="AV396" s="10">
        <f t="shared" si="298"/>
        <v>0</v>
      </c>
      <c r="AW396" s="10">
        <f t="shared" si="299"/>
        <v>0</v>
      </c>
      <c r="AX396" s="10">
        <f t="shared" si="300"/>
        <v>0</v>
      </c>
      <c r="AY396" s="10">
        <f t="shared" si="301"/>
        <v>0</v>
      </c>
      <c r="AZ396" s="10">
        <f t="shared" si="302"/>
        <v>0</v>
      </c>
      <c r="BA396" s="10">
        <f t="shared" si="303"/>
        <v>0</v>
      </c>
      <c r="BB396" s="10">
        <f t="shared" si="304"/>
        <v>0</v>
      </c>
      <c r="BC396" s="18">
        <f t="shared" si="305"/>
        <v>0</v>
      </c>
      <c r="BD396" s="18">
        <f t="shared" si="306"/>
        <v>0</v>
      </c>
      <c r="BE396" s="10">
        <f t="shared" si="307"/>
        <v>0</v>
      </c>
      <c r="BF396" s="10">
        <f t="shared" si="308"/>
        <v>0</v>
      </c>
      <c r="BG396" s="10">
        <f t="shared" si="309"/>
        <v>0</v>
      </c>
      <c r="BH396" s="10">
        <f t="shared" si="310"/>
        <v>0</v>
      </c>
      <c r="BI396" s="10">
        <f t="shared" si="311"/>
        <v>0</v>
      </c>
      <c r="BJ396" s="10">
        <f t="shared" si="312"/>
        <v>0</v>
      </c>
      <c r="BK396" s="10">
        <f t="shared" si="313"/>
        <v>0</v>
      </c>
      <c r="BL396" s="10">
        <f t="shared" si="314"/>
        <v>0</v>
      </c>
      <c r="BM396" s="10">
        <f t="shared" si="315"/>
        <v>0</v>
      </c>
      <c r="BN396" s="10">
        <f t="shared" si="316"/>
        <v>0</v>
      </c>
      <c r="BO396" s="10">
        <f t="shared" si="321"/>
        <v>0</v>
      </c>
      <c r="BP396" s="10">
        <f t="shared" si="323"/>
        <v>0</v>
      </c>
      <c r="BQ396" s="10">
        <f t="shared" si="325"/>
        <v>0</v>
      </c>
      <c r="BR396" s="10">
        <f t="shared" si="327"/>
        <v>0</v>
      </c>
      <c r="BS396" s="10">
        <f t="shared" si="329"/>
        <v>0</v>
      </c>
      <c r="BT396" s="10">
        <f t="shared" si="331"/>
        <v>0</v>
      </c>
      <c r="BU396" s="15">
        <f t="shared" si="333"/>
        <v>0</v>
      </c>
      <c r="BV396" s="15">
        <f t="shared" si="335"/>
        <v>0</v>
      </c>
      <c r="BW396" s="15">
        <f t="shared" ref="BW396:BW398" si="337">BW$321*$A324</f>
        <v>0</v>
      </c>
      <c r="BX396" s="15">
        <f>BX$321*$A323</f>
        <v>0</v>
      </c>
      <c r="CA396" s="10">
        <f t="shared" si="317"/>
        <v>0</v>
      </c>
    </row>
    <row r="397" spans="1:79">
      <c r="A397" s="81">
        <f t="shared" si="318"/>
        <v>0</v>
      </c>
      <c r="B397" s="10">
        <f t="shared" si="319"/>
        <v>75</v>
      </c>
      <c r="C397" s="77">
        <f t="shared" si="320"/>
        <v>0</v>
      </c>
      <c r="D397" s="15">
        <f t="shared" si="322"/>
        <v>0</v>
      </c>
      <c r="E397" s="19">
        <f t="shared" si="324"/>
        <v>0</v>
      </c>
      <c r="F397" s="19">
        <f t="shared" si="326"/>
        <v>0</v>
      </c>
      <c r="G397" s="19">
        <f t="shared" si="328"/>
        <v>0</v>
      </c>
      <c r="H397" s="19">
        <f t="shared" si="330"/>
        <v>0</v>
      </c>
      <c r="I397" s="15">
        <f t="shared" si="332"/>
        <v>0</v>
      </c>
      <c r="J397" s="19">
        <f t="shared" si="334"/>
        <v>0</v>
      </c>
      <c r="K397" s="19">
        <f t="shared" si="336"/>
        <v>0</v>
      </c>
      <c r="L397" s="19">
        <f t="shared" ref="L397:L398" si="338">L$321*$A388</f>
        <v>0</v>
      </c>
      <c r="M397" s="19">
        <f t="shared" si="263"/>
        <v>0</v>
      </c>
      <c r="N397" s="19">
        <f t="shared" si="264"/>
        <v>0</v>
      </c>
      <c r="O397" s="19">
        <f t="shared" si="265"/>
        <v>0</v>
      </c>
      <c r="P397" s="19">
        <f t="shared" si="266"/>
        <v>0</v>
      </c>
      <c r="Q397" s="19">
        <f t="shared" si="267"/>
        <v>0</v>
      </c>
      <c r="R397" s="19">
        <f t="shared" si="268"/>
        <v>0</v>
      </c>
      <c r="S397" s="19">
        <f t="shared" si="269"/>
        <v>0</v>
      </c>
      <c r="T397" s="19">
        <f t="shared" si="270"/>
        <v>0</v>
      </c>
      <c r="U397" s="19">
        <f t="shared" si="271"/>
        <v>0</v>
      </c>
      <c r="V397" s="19">
        <f t="shared" si="272"/>
        <v>0</v>
      </c>
      <c r="W397" s="19">
        <f t="shared" si="273"/>
        <v>0</v>
      </c>
      <c r="X397" s="19">
        <f t="shared" si="274"/>
        <v>0</v>
      </c>
      <c r="Y397" s="19">
        <f t="shared" si="275"/>
        <v>0</v>
      </c>
      <c r="Z397" s="19">
        <f t="shared" si="276"/>
        <v>0</v>
      </c>
      <c r="AA397" s="19">
        <f t="shared" si="277"/>
        <v>0</v>
      </c>
      <c r="AB397" s="19">
        <f t="shared" si="278"/>
        <v>0</v>
      </c>
      <c r="AC397" s="19">
        <f t="shared" si="279"/>
        <v>0</v>
      </c>
      <c r="AD397" s="19">
        <f t="shared" si="280"/>
        <v>0</v>
      </c>
      <c r="AE397" s="19">
        <f t="shared" si="281"/>
        <v>0</v>
      </c>
      <c r="AF397" s="19">
        <f t="shared" si="282"/>
        <v>0</v>
      </c>
      <c r="AG397" s="19">
        <f t="shared" si="283"/>
        <v>0</v>
      </c>
      <c r="AH397" s="19">
        <f t="shared" si="284"/>
        <v>0</v>
      </c>
      <c r="AI397" s="19">
        <f t="shared" si="285"/>
        <v>0</v>
      </c>
      <c r="AJ397" s="19">
        <f t="shared" si="286"/>
        <v>0</v>
      </c>
      <c r="AK397" s="19">
        <f t="shared" si="287"/>
        <v>0</v>
      </c>
      <c r="AL397" s="19">
        <f t="shared" si="288"/>
        <v>0</v>
      </c>
      <c r="AM397" s="19">
        <f t="shared" si="289"/>
        <v>0</v>
      </c>
      <c r="AN397" s="19">
        <f t="shared" si="290"/>
        <v>0</v>
      </c>
      <c r="AO397" s="19">
        <f t="shared" si="291"/>
        <v>0</v>
      </c>
      <c r="AP397" s="19">
        <f t="shared" si="292"/>
        <v>0</v>
      </c>
      <c r="AQ397" s="19">
        <f t="shared" si="293"/>
        <v>0</v>
      </c>
      <c r="AR397" s="15">
        <f t="shared" si="294"/>
        <v>0</v>
      </c>
      <c r="AS397" s="10">
        <f t="shared" si="295"/>
        <v>0</v>
      </c>
      <c r="AT397" s="17">
        <f t="shared" si="296"/>
        <v>0</v>
      </c>
      <c r="AU397" s="10">
        <f t="shared" si="297"/>
        <v>0</v>
      </c>
      <c r="AV397" s="10">
        <f t="shared" si="298"/>
        <v>0</v>
      </c>
      <c r="AW397" s="10">
        <f t="shared" si="299"/>
        <v>0</v>
      </c>
      <c r="AX397" s="10">
        <f t="shared" si="300"/>
        <v>0</v>
      </c>
      <c r="AY397" s="10">
        <f t="shared" si="301"/>
        <v>0</v>
      </c>
      <c r="AZ397" s="10">
        <f t="shared" si="302"/>
        <v>0</v>
      </c>
      <c r="BA397" s="10">
        <f t="shared" si="303"/>
        <v>0</v>
      </c>
      <c r="BB397" s="10">
        <f t="shared" si="304"/>
        <v>0</v>
      </c>
      <c r="BC397" s="18">
        <f t="shared" si="305"/>
        <v>0</v>
      </c>
      <c r="BD397" s="18">
        <f t="shared" si="306"/>
        <v>0</v>
      </c>
      <c r="BE397" s="10">
        <f t="shared" si="307"/>
        <v>0</v>
      </c>
      <c r="BF397" s="10">
        <f t="shared" si="308"/>
        <v>0</v>
      </c>
      <c r="BG397" s="10">
        <f t="shared" si="309"/>
        <v>0</v>
      </c>
      <c r="BH397" s="10">
        <f t="shared" si="310"/>
        <v>0</v>
      </c>
      <c r="BI397" s="10">
        <f t="shared" si="311"/>
        <v>0</v>
      </c>
      <c r="BJ397" s="10">
        <f t="shared" si="312"/>
        <v>0</v>
      </c>
      <c r="BK397" s="10">
        <f t="shared" si="313"/>
        <v>0</v>
      </c>
      <c r="BL397" s="10">
        <f t="shared" si="314"/>
        <v>0</v>
      </c>
      <c r="BM397" s="10">
        <f t="shared" si="315"/>
        <v>0</v>
      </c>
      <c r="BN397" s="10">
        <f t="shared" si="316"/>
        <v>0</v>
      </c>
      <c r="BO397" s="10">
        <f t="shared" si="321"/>
        <v>0</v>
      </c>
      <c r="BP397" s="10">
        <f t="shared" si="323"/>
        <v>0</v>
      </c>
      <c r="BQ397" s="10">
        <f t="shared" si="325"/>
        <v>0</v>
      </c>
      <c r="BR397" s="10">
        <f t="shared" si="327"/>
        <v>0</v>
      </c>
      <c r="BS397" s="10">
        <f t="shared" si="329"/>
        <v>0</v>
      </c>
      <c r="BT397" s="10">
        <f t="shared" si="331"/>
        <v>0</v>
      </c>
      <c r="BU397" s="15">
        <f t="shared" si="333"/>
        <v>0</v>
      </c>
      <c r="BV397" s="15">
        <f t="shared" si="335"/>
        <v>0</v>
      </c>
      <c r="BW397" s="15">
        <f t="shared" si="337"/>
        <v>0</v>
      </c>
      <c r="BX397" s="15">
        <f t="shared" ref="BX397:BX398" si="339">BX$321*$A324</f>
        <v>0</v>
      </c>
      <c r="BY397" s="15">
        <f>BY$321*$A323</f>
        <v>0</v>
      </c>
      <c r="CA397" s="10">
        <f t="shared" si="317"/>
        <v>0</v>
      </c>
    </row>
    <row r="398" spans="1:79">
      <c r="A398" s="81">
        <f t="shared" si="318"/>
        <v>0</v>
      </c>
      <c r="B398" s="10">
        <f t="shared" si="319"/>
        <v>76</v>
      </c>
      <c r="C398" s="77">
        <f t="shared" si="320"/>
        <v>0</v>
      </c>
      <c r="D398" s="15">
        <f t="shared" si="322"/>
        <v>0</v>
      </c>
      <c r="E398" s="19">
        <f t="shared" si="324"/>
        <v>0</v>
      </c>
      <c r="F398" s="19">
        <f t="shared" si="326"/>
        <v>0</v>
      </c>
      <c r="G398" s="19">
        <f t="shared" si="328"/>
        <v>0</v>
      </c>
      <c r="H398" s="19">
        <f t="shared" si="330"/>
        <v>0</v>
      </c>
      <c r="I398" s="15">
        <f t="shared" si="332"/>
        <v>0</v>
      </c>
      <c r="J398" s="19">
        <f t="shared" si="334"/>
        <v>0</v>
      </c>
      <c r="K398" s="19">
        <f t="shared" si="336"/>
        <v>0</v>
      </c>
      <c r="L398" s="19">
        <f t="shared" si="338"/>
        <v>0</v>
      </c>
      <c r="M398" s="19">
        <f t="shared" ref="M398" si="340">M$321*$A388</f>
        <v>0</v>
      </c>
      <c r="N398" s="19">
        <f t="shared" si="264"/>
        <v>0</v>
      </c>
      <c r="O398" s="19">
        <f t="shared" si="265"/>
        <v>0</v>
      </c>
      <c r="P398" s="19">
        <f t="shared" si="266"/>
        <v>0</v>
      </c>
      <c r="Q398" s="19">
        <f t="shared" si="267"/>
        <v>0</v>
      </c>
      <c r="R398" s="19">
        <f t="shared" si="268"/>
        <v>0</v>
      </c>
      <c r="S398" s="19">
        <f t="shared" si="269"/>
        <v>0</v>
      </c>
      <c r="T398" s="19">
        <f t="shared" si="270"/>
        <v>0</v>
      </c>
      <c r="U398" s="19">
        <f t="shared" si="271"/>
        <v>0</v>
      </c>
      <c r="V398" s="19">
        <f t="shared" si="272"/>
        <v>0</v>
      </c>
      <c r="W398" s="19">
        <f t="shared" si="273"/>
        <v>0</v>
      </c>
      <c r="X398" s="19">
        <f t="shared" si="274"/>
        <v>0</v>
      </c>
      <c r="Y398" s="19">
        <f t="shared" si="275"/>
        <v>0</v>
      </c>
      <c r="Z398" s="19">
        <f t="shared" si="276"/>
        <v>0</v>
      </c>
      <c r="AA398" s="19">
        <f t="shared" si="277"/>
        <v>0</v>
      </c>
      <c r="AB398" s="19">
        <f t="shared" si="278"/>
        <v>0</v>
      </c>
      <c r="AC398" s="19">
        <f t="shared" si="279"/>
        <v>0</v>
      </c>
      <c r="AD398" s="19">
        <f t="shared" si="280"/>
        <v>0</v>
      </c>
      <c r="AE398" s="19">
        <f t="shared" si="281"/>
        <v>0</v>
      </c>
      <c r="AF398" s="19">
        <f t="shared" si="282"/>
        <v>0</v>
      </c>
      <c r="AG398" s="19">
        <f t="shared" si="283"/>
        <v>0</v>
      </c>
      <c r="AH398" s="19">
        <f t="shared" si="284"/>
        <v>0</v>
      </c>
      <c r="AI398" s="19">
        <f t="shared" si="285"/>
        <v>0</v>
      </c>
      <c r="AJ398" s="19">
        <f t="shared" si="286"/>
        <v>0</v>
      </c>
      <c r="AK398" s="19">
        <f t="shared" si="287"/>
        <v>0</v>
      </c>
      <c r="AL398" s="19">
        <f t="shared" si="288"/>
        <v>0</v>
      </c>
      <c r="AM398" s="19">
        <f t="shared" si="289"/>
        <v>0</v>
      </c>
      <c r="AN398" s="19">
        <f t="shared" si="290"/>
        <v>0</v>
      </c>
      <c r="AO398" s="19">
        <f t="shared" si="291"/>
        <v>0</v>
      </c>
      <c r="AP398" s="19">
        <f t="shared" si="292"/>
        <v>0</v>
      </c>
      <c r="AQ398" s="19">
        <f t="shared" si="293"/>
        <v>0</v>
      </c>
      <c r="AR398" s="15">
        <f t="shared" si="294"/>
        <v>0</v>
      </c>
      <c r="AS398" s="10">
        <f t="shared" si="295"/>
        <v>0</v>
      </c>
      <c r="AT398" s="17">
        <f t="shared" si="296"/>
        <v>0</v>
      </c>
      <c r="AU398" s="10">
        <f t="shared" si="297"/>
        <v>0</v>
      </c>
      <c r="AV398" s="10">
        <f t="shared" si="298"/>
        <v>0</v>
      </c>
      <c r="AW398" s="10">
        <f t="shared" si="299"/>
        <v>0</v>
      </c>
      <c r="AX398" s="10">
        <f t="shared" si="300"/>
        <v>0</v>
      </c>
      <c r="AY398" s="10">
        <f t="shared" si="301"/>
        <v>0</v>
      </c>
      <c r="AZ398" s="10">
        <f t="shared" si="302"/>
        <v>0</v>
      </c>
      <c r="BA398" s="10">
        <f t="shared" si="303"/>
        <v>0</v>
      </c>
      <c r="BB398" s="10">
        <f t="shared" si="304"/>
        <v>0</v>
      </c>
      <c r="BC398" s="18">
        <f t="shared" si="305"/>
        <v>0</v>
      </c>
      <c r="BD398" s="18">
        <f t="shared" si="306"/>
        <v>0</v>
      </c>
      <c r="BE398" s="10">
        <f t="shared" si="307"/>
        <v>0</v>
      </c>
      <c r="BF398" s="10">
        <f t="shared" si="308"/>
        <v>0</v>
      </c>
      <c r="BG398" s="10">
        <f t="shared" si="309"/>
        <v>0</v>
      </c>
      <c r="BH398" s="10">
        <f t="shared" si="310"/>
        <v>0</v>
      </c>
      <c r="BI398" s="10">
        <f t="shared" si="311"/>
        <v>0</v>
      </c>
      <c r="BJ398" s="10">
        <f t="shared" si="312"/>
        <v>0</v>
      </c>
      <c r="BK398" s="10">
        <f t="shared" si="313"/>
        <v>0</v>
      </c>
      <c r="BL398" s="10">
        <f t="shared" si="314"/>
        <v>0</v>
      </c>
      <c r="BM398" s="10">
        <f t="shared" si="315"/>
        <v>0</v>
      </c>
      <c r="BN398" s="10">
        <f t="shared" si="316"/>
        <v>0</v>
      </c>
      <c r="BO398" s="10">
        <f t="shared" si="321"/>
        <v>0</v>
      </c>
      <c r="BP398" s="10">
        <f t="shared" si="323"/>
        <v>0</v>
      </c>
      <c r="BQ398" s="10">
        <f t="shared" si="325"/>
        <v>0</v>
      </c>
      <c r="BR398" s="10">
        <f t="shared" si="327"/>
        <v>0</v>
      </c>
      <c r="BS398" s="10">
        <f t="shared" si="329"/>
        <v>0</v>
      </c>
      <c r="BT398" s="10">
        <f t="shared" si="331"/>
        <v>0</v>
      </c>
      <c r="BU398" s="15">
        <f t="shared" si="333"/>
        <v>0</v>
      </c>
      <c r="BV398" s="15">
        <f t="shared" si="335"/>
        <v>0</v>
      </c>
      <c r="BW398" s="15">
        <f t="shared" si="337"/>
        <v>0</v>
      </c>
      <c r="BX398" s="15">
        <f t="shared" si="339"/>
        <v>0</v>
      </c>
      <c r="BY398" s="15">
        <f>BY$321*$A324</f>
        <v>0</v>
      </c>
      <c r="BZ398" s="15">
        <f>BZ$321*$A323</f>
        <v>0</v>
      </c>
      <c r="CA398" s="10">
        <f t="shared" si="317"/>
        <v>0</v>
      </c>
    </row>
    <row r="399" spans="1:79">
      <c r="A399" s="10"/>
      <c r="B399" s="10"/>
      <c r="C399" s="71" t="s">
        <v>148</v>
      </c>
      <c r="D399" s="71" t="s">
        <v>148</v>
      </c>
      <c r="E399" s="71" t="s">
        <v>148</v>
      </c>
      <c r="F399" s="71" t="s">
        <v>148</v>
      </c>
      <c r="G399" s="71" t="s">
        <v>148</v>
      </c>
      <c r="H399" s="71" t="s">
        <v>148</v>
      </c>
      <c r="I399" s="71" t="s">
        <v>148</v>
      </c>
      <c r="J399" s="71" t="s">
        <v>148</v>
      </c>
      <c r="K399" s="71" t="s">
        <v>148</v>
      </c>
      <c r="L399" s="71" t="s">
        <v>148</v>
      </c>
      <c r="M399" s="71" t="s">
        <v>148</v>
      </c>
      <c r="N399" s="71" t="s">
        <v>148</v>
      </c>
      <c r="O399" s="71" t="s">
        <v>148</v>
      </c>
      <c r="P399" s="71" t="s">
        <v>148</v>
      </c>
      <c r="Q399" s="71" t="s">
        <v>148</v>
      </c>
      <c r="R399" s="71" t="s">
        <v>148</v>
      </c>
      <c r="S399" s="71" t="s">
        <v>148</v>
      </c>
      <c r="T399" s="71" t="s">
        <v>148</v>
      </c>
      <c r="U399" s="71" t="s">
        <v>148</v>
      </c>
      <c r="V399" s="71" t="s">
        <v>148</v>
      </c>
      <c r="W399" s="71" t="s">
        <v>148</v>
      </c>
      <c r="X399" s="71" t="s">
        <v>148</v>
      </c>
      <c r="Y399" s="71" t="s">
        <v>148</v>
      </c>
      <c r="Z399" s="71" t="s">
        <v>148</v>
      </c>
      <c r="AA399" s="71" t="s">
        <v>148</v>
      </c>
      <c r="AB399" s="71" t="s">
        <v>148</v>
      </c>
      <c r="AC399" s="71" t="s">
        <v>148</v>
      </c>
      <c r="AD399" s="71" t="s">
        <v>148</v>
      </c>
      <c r="AE399" s="71" t="s">
        <v>148</v>
      </c>
      <c r="AF399" s="71" t="s">
        <v>148</v>
      </c>
      <c r="AG399" s="71" t="s">
        <v>148</v>
      </c>
      <c r="AH399" s="71" t="s">
        <v>148</v>
      </c>
      <c r="AI399" s="71" t="s">
        <v>148</v>
      </c>
      <c r="AJ399" s="71" t="s">
        <v>148</v>
      </c>
      <c r="AK399" s="71" t="s">
        <v>148</v>
      </c>
      <c r="AL399" s="71" t="s">
        <v>148</v>
      </c>
      <c r="AM399" s="71" t="s">
        <v>148</v>
      </c>
      <c r="AN399" s="71" t="s">
        <v>148</v>
      </c>
      <c r="AO399" s="71" t="s">
        <v>148</v>
      </c>
      <c r="AP399" s="71" t="s">
        <v>148</v>
      </c>
      <c r="AQ399" s="71" t="s">
        <v>148</v>
      </c>
      <c r="AR399" s="71" t="s">
        <v>148</v>
      </c>
      <c r="AS399" s="71" t="s">
        <v>148</v>
      </c>
      <c r="AT399" s="71" t="s">
        <v>148</v>
      </c>
      <c r="AU399" s="71" t="s">
        <v>148</v>
      </c>
      <c r="AV399" s="71" t="s">
        <v>148</v>
      </c>
      <c r="AW399" s="71" t="s">
        <v>148</v>
      </c>
      <c r="AX399" s="71" t="s">
        <v>148</v>
      </c>
      <c r="AY399" s="71" t="s">
        <v>148</v>
      </c>
      <c r="AZ399" s="71" t="s">
        <v>148</v>
      </c>
      <c r="BA399" s="71" t="s">
        <v>148</v>
      </c>
      <c r="BB399" s="71" t="s">
        <v>148</v>
      </c>
      <c r="BC399" s="71" t="s">
        <v>148</v>
      </c>
      <c r="BD399" s="71" t="s">
        <v>148</v>
      </c>
      <c r="BE399" s="71" t="s">
        <v>148</v>
      </c>
      <c r="BF399" s="71" t="s">
        <v>148</v>
      </c>
      <c r="BG399" s="71" t="s">
        <v>148</v>
      </c>
      <c r="BH399" s="71" t="s">
        <v>148</v>
      </c>
      <c r="BI399" s="71" t="s">
        <v>148</v>
      </c>
      <c r="BJ399" s="71" t="s">
        <v>148</v>
      </c>
      <c r="BK399" s="71" t="s">
        <v>148</v>
      </c>
      <c r="BL399" s="71" t="s">
        <v>148</v>
      </c>
      <c r="BM399" s="71" t="s">
        <v>148</v>
      </c>
      <c r="BN399" s="71" t="s">
        <v>148</v>
      </c>
      <c r="BO399" s="71" t="s">
        <v>148</v>
      </c>
      <c r="BP399" s="71" t="s">
        <v>148</v>
      </c>
      <c r="BQ399" s="71" t="s">
        <v>148</v>
      </c>
      <c r="BR399" s="71" t="s">
        <v>148</v>
      </c>
      <c r="BS399" s="71" t="s">
        <v>148</v>
      </c>
      <c r="BT399" s="71" t="s">
        <v>148</v>
      </c>
      <c r="BU399" s="71" t="s">
        <v>148</v>
      </c>
      <c r="BV399" s="71" t="s">
        <v>148</v>
      </c>
      <c r="BW399" s="71" t="s">
        <v>148</v>
      </c>
      <c r="BX399" s="71" t="s">
        <v>148</v>
      </c>
      <c r="BY399" s="71" t="s">
        <v>148</v>
      </c>
      <c r="BZ399" s="71" t="s">
        <v>148</v>
      </c>
      <c r="CA399" s="71" t="s">
        <v>148</v>
      </c>
    </row>
    <row r="400" spans="1:79">
      <c r="A400" s="79">
        <f>SUM(A323:A398)</f>
        <v>0.99999999999999989</v>
      </c>
      <c r="B400" s="10"/>
      <c r="C400" s="10">
        <f>SUM(C$323:C$398)</f>
        <v>0</v>
      </c>
      <c r="D400" s="10">
        <f t="shared" ref="D400:BO400" si="341">SUM(D$323:D$398)</f>
        <v>40530.309234972381</v>
      </c>
      <c r="E400" s="10">
        <f t="shared" si="341"/>
        <v>82062.11448139917</v>
      </c>
      <c r="F400" s="10">
        <f t="shared" si="341"/>
        <v>167570.36392906742</v>
      </c>
      <c r="G400" s="10">
        <f t="shared" si="341"/>
        <v>91641.623573830439</v>
      </c>
      <c r="H400" s="10">
        <f t="shared" si="341"/>
        <v>52249.414009728782</v>
      </c>
      <c r="I400" s="10">
        <f t="shared" si="341"/>
        <v>9515.3984909956362</v>
      </c>
      <c r="J400" s="10">
        <f t="shared" si="341"/>
        <v>9805.3780513661313</v>
      </c>
      <c r="K400" s="10">
        <f t="shared" si="341"/>
        <v>8889.3525359408504</v>
      </c>
      <c r="L400" s="10">
        <f t="shared" si="341"/>
        <v>9150.3746882384603</v>
      </c>
      <c r="M400" s="10">
        <f t="shared" si="341"/>
        <v>9419.402984984752</v>
      </c>
      <c r="N400" s="10">
        <f t="shared" si="341"/>
        <v>9696.6942151858821</v>
      </c>
      <c r="O400" s="10">
        <f t="shared" si="341"/>
        <v>9982.5131721887265</v>
      </c>
      <c r="P400" s="10">
        <f t="shared" si="341"/>
        <v>10277.124831109866</v>
      </c>
      <c r="Q400" s="10">
        <f t="shared" si="341"/>
        <v>10580.807515415561</v>
      </c>
      <c r="R400" s="10">
        <f t="shared" si="341"/>
        <v>10893.859185874195</v>
      </c>
      <c r="S400" s="10">
        <f t="shared" si="341"/>
        <v>11216.559007836324</v>
      </c>
      <c r="T400" s="10">
        <f t="shared" si="341"/>
        <v>11549.23144466528</v>
      </c>
      <c r="U400" s="10">
        <f t="shared" si="341"/>
        <v>11892.191089947426</v>
      </c>
      <c r="V400" s="10">
        <f t="shared" si="341"/>
        <v>12245.756077635544</v>
      </c>
      <c r="W400" s="10">
        <f t="shared" si="341"/>
        <v>12610.269145928614</v>
      </c>
      <c r="X400" s="10">
        <f t="shared" si="341"/>
        <v>12986.086867350698</v>
      </c>
      <c r="Y400" s="10">
        <f t="shared" si="341"/>
        <v>13373.551785926094</v>
      </c>
      <c r="Z400" s="10">
        <f t="shared" si="341"/>
        <v>0</v>
      </c>
      <c r="AA400" s="10">
        <f t="shared" si="341"/>
        <v>0</v>
      </c>
      <c r="AB400" s="10">
        <f t="shared" si="341"/>
        <v>0</v>
      </c>
      <c r="AC400" s="10">
        <f t="shared" si="341"/>
        <v>0</v>
      </c>
      <c r="AD400" s="10">
        <f t="shared" si="341"/>
        <v>0</v>
      </c>
      <c r="AE400" s="10">
        <f t="shared" si="341"/>
        <v>0</v>
      </c>
      <c r="AF400" s="10">
        <f t="shared" si="341"/>
        <v>0</v>
      </c>
      <c r="AG400" s="10">
        <f t="shared" si="341"/>
        <v>0</v>
      </c>
      <c r="AH400" s="10">
        <f t="shared" si="341"/>
        <v>0</v>
      </c>
      <c r="AI400" s="10">
        <f t="shared" si="341"/>
        <v>0</v>
      </c>
      <c r="AJ400" s="10">
        <f t="shared" si="341"/>
        <v>0</v>
      </c>
      <c r="AK400" s="10">
        <f t="shared" si="341"/>
        <v>0</v>
      </c>
      <c r="AL400" s="10">
        <f t="shared" si="341"/>
        <v>0</v>
      </c>
      <c r="AM400" s="10">
        <f t="shared" si="341"/>
        <v>0</v>
      </c>
      <c r="AN400" s="10">
        <f t="shared" si="341"/>
        <v>0</v>
      </c>
      <c r="AO400" s="10">
        <f t="shared" si="341"/>
        <v>0</v>
      </c>
      <c r="AP400" s="10">
        <f t="shared" si="341"/>
        <v>0</v>
      </c>
      <c r="AQ400" s="10">
        <f t="shared" si="341"/>
        <v>0</v>
      </c>
      <c r="AR400" s="10">
        <f t="shared" si="341"/>
        <v>0</v>
      </c>
      <c r="AS400" s="10">
        <f t="shared" si="341"/>
        <v>0</v>
      </c>
      <c r="AT400" s="10">
        <f t="shared" si="341"/>
        <v>0</v>
      </c>
      <c r="AU400" s="10">
        <f t="shared" si="341"/>
        <v>0</v>
      </c>
      <c r="AV400" s="10">
        <f t="shared" si="341"/>
        <v>0</v>
      </c>
      <c r="AW400" s="10">
        <f t="shared" si="341"/>
        <v>0</v>
      </c>
      <c r="AX400" s="10">
        <f t="shared" si="341"/>
        <v>0</v>
      </c>
      <c r="AY400" s="10">
        <f t="shared" si="341"/>
        <v>0</v>
      </c>
      <c r="AZ400" s="10">
        <f t="shared" si="341"/>
        <v>0</v>
      </c>
      <c r="BA400" s="10">
        <f t="shared" si="341"/>
        <v>0</v>
      </c>
      <c r="BB400" s="10">
        <f t="shared" si="341"/>
        <v>0</v>
      </c>
      <c r="BC400" s="10">
        <f t="shared" si="341"/>
        <v>0</v>
      </c>
      <c r="BD400" s="10">
        <f t="shared" si="341"/>
        <v>0</v>
      </c>
      <c r="BE400" s="10">
        <f t="shared" si="341"/>
        <v>0</v>
      </c>
      <c r="BF400" s="10">
        <f t="shared" si="341"/>
        <v>0</v>
      </c>
      <c r="BG400" s="10">
        <f t="shared" si="341"/>
        <v>0</v>
      </c>
      <c r="BH400" s="10">
        <f t="shared" si="341"/>
        <v>0</v>
      </c>
      <c r="BI400" s="10">
        <f t="shared" si="341"/>
        <v>0</v>
      </c>
      <c r="BJ400" s="10">
        <f t="shared" si="341"/>
        <v>0</v>
      </c>
      <c r="BK400" s="10">
        <f t="shared" si="341"/>
        <v>0</v>
      </c>
      <c r="BL400" s="10">
        <f t="shared" si="341"/>
        <v>0</v>
      </c>
      <c r="BM400" s="10">
        <f t="shared" si="341"/>
        <v>0</v>
      </c>
      <c r="BN400" s="10">
        <f t="shared" si="341"/>
        <v>0</v>
      </c>
      <c r="BO400" s="10">
        <f t="shared" si="341"/>
        <v>0</v>
      </c>
      <c r="BP400" s="10">
        <f t="shared" ref="BP400:CA400" si="342">SUM(BP$323:BP$398)</f>
        <v>0</v>
      </c>
      <c r="BQ400" s="10">
        <f t="shared" si="342"/>
        <v>0</v>
      </c>
      <c r="BR400" s="10">
        <f t="shared" si="342"/>
        <v>0</v>
      </c>
      <c r="BS400" s="10">
        <f t="shared" si="342"/>
        <v>0</v>
      </c>
      <c r="BT400" s="10">
        <f t="shared" si="342"/>
        <v>0</v>
      </c>
      <c r="BU400" s="10">
        <f t="shared" si="342"/>
        <v>0</v>
      </c>
      <c r="BV400" s="10">
        <f t="shared" si="342"/>
        <v>0</v>
      </c>
      <c r="BW400" s="10">
        <f t="shared" si="342"/>
        <v>0</v>
      </c>
      <c r="BX400" s="10">
        <f t="shared" si="342"/>
        <v>0</v>
      </c>
      <c r="BY400" s="10">
        <f t="shared" si="342"/>
        <v>0</v>
      </c>
      <c r="BZ400" s="10">
        <f t="shared" si="342"/>
        <v>0</v>
      </c>
      <c r="CA400" s="10">
        <f t="shared" si="342"/>
        <v>618138.37631958816</v>
      </c>
    </row>
    <row r="401" spans="4:72">
      <c r="D401" s="19"/>
      <c r="E401" s="19"/>
      <c r="F401" s="19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7"/>
      <c r="AU401" s="10"/>
      <c r="AV401" s="10"/>
      <c r="AW401" s="10"/>
      <c r="AX401" s="10"/>
      <c r="AY401" s="10"/>
      <c r="AZ401" s="10"/>
      <c r="BA401" s="10"/>
      <c r="BB401" s="10"/>
      <c r="BC401" s="18"/>
      <c r="BD401" s="18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</row>
    <row r="402" spans="4:72">
      <c r="D402" s="19"/>
      <c r="E402" s="19"/>
      <c r="F402" s="19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7"/>
      <c r="AU402" s="10"/>
      <c r="AV402" s="10"/>
      <c r="AW402" s="10"/>
      <c r="AX402" s="10"/>
      <c r="AY402" s="10"/>
      <c r="AZ402" s="10"/>
      <c r="BA402" s="10"/>
      <c r="BB402" s="10"/>
      <c r="BC402" s="18"/>
      <c r="BD402" s="18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</row>
    <row r="403" spans="4:72">
      <c r="D403" s="19"/>
      <c r="E403" s="19"/>
      <c r="F403" s="19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7"/>
      <c r="AU403" s="10"/>
      <c r="AV403" s="10"/>
      <c r="AW403" s="10"/>
      <c r="AX403" s="10"/>
      <c r="AY403" s="10"/>
      <c r="AZ403" s="10"/>
      <c r="BA403" s="10"/>
      <c r="BB403" s="10"/>
      <c r="BC403" s="18"/>
      <c r="BD403" s="18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</row>
    <row r="404" spans="4:72">
      <c r="D404" s="19"/>
      <c r="E404" s="19"/>
      <c r="F404" s="19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7"/>
      <c r="AU404" s="10"/>
      <c r="AV404" s="10"/>
      <c r="AW404" s="10"/>
      <c r="AX404" s="10"/>
      <c r="AY404" s="10"/>
      <c r="AZ404" s="10"/>
      <c r="BA404" s="10"/>
      <c r="BB404" s="10"/>
      <c r="BC404" s="18"/>
      <c r="BD404" s="18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</row>
    <row r="405" spans="4:72"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7"/>
      <c r="AU405" s="10"/>
      <c r="AV405" s="10"/>
      <c r="AW405" s="10"/>
      <c r="AX405" s="10"/>
      <c r="AY405" s="10"/>
      <c r="AZ405" s="10"/>
      <c r="BA405" s="10"/>
      <c r="BB405" s="10"/>
      <c r="BC405" s="18"/>
      <c r="BD405" s="18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76"/>
      <c r="BR405" s="76"/>
      <c r="BS405" s="76"/>
      <c r="BT405" s="76"/>
    </row>
    <row r="406" spans="4:72"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7"/>
      <c r="AU406" s="10"/>
      <c r="AV406" s="10"/>
      <c r="AW406" s="10"/>
      <c r="AX406" s="10"/>
      <c r="AY406" s="10"/>
      <c r="AZ406" s="10"/>
      <c r="BA406" s="10"/>
      <c r="BB406" s="10"/>
      <c r="BC406" s="18"/>
      <c r="BD406" s="18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76"/>
      <c r="BR406" s="76"/>
      <c r="BS406" s="76"/>
      <c r="BT406" s="76"/>
    </row>
    <row r="407" spans="4:72"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7"/>
      <c r="AU407" s="10"/>
      <c r="AV407" s="10"/>
      <c r="AW407" s="10"/>
      <c r="AX407" s="10"/>
      <c r="AY407" s="10"/>
      <c r="AZ407" s="10"/>
      <c r="BA407" s="10"/>
      <c r="BB407" s="10"/>
      <c r="BC407" s="18"/>
      <c r="BD407" s="18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76"/>
      <c r="BR407" s="76"/>
      <c r="BS407" s="76"/>
      <c r="BT407" s="76"/>
    </row>
    <row r="408" spans="4:72"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7"/>
      <c r="AU408" s="10"/>
      <c r="AV408" s="10"/>
      <c r="AW408" s="10"/>
      <c r="AX408" s="10"/>
      <c r="AY408" s="10"/>
      <c r="AZ408" s="10"/>
      <c r="BA408" s="10"/>
      <c r="BB408" s="10"/>
      <c r="BC408" s="18"/>
      <c r="BD408" s="18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76"/>
      <c r="BR408" s="76"/>
      <c r="BS408" s="76"/>
      <c r="BT408" s="76"/>
    </row>
    <row r="409" spans="4:72"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7"/>
      <c r="AU409" s="10"/>
      <c r="AV409" s="10"/>
      <c r="AW409" s="10"/>
      <c r="AX409" s="10"/>
      <c r="AY409" s="10"/>
      <c r="AZ409" s="10"/>
      <c r="BA409" s="10"/>
      <c r="BB409" s="10"/>
      <c r="BC409" s="18"/>
      <c r="BD409" s="18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76"/>
      <c r="BR409" s="76"/>
      <c r="BS409" s="76"/>
      <c r="BT409" s="76"/>
    </row>
    <row r="410" spans="4:72"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M410" s="10"/>
      <c r="AN410" s="10"/>
      <c r="AO410" s="10"/>
      <c r="AP410" s="10"/>
      <c r="AQ410" s="10"/>
      <c r="AR410" s="10"/>
      <c r="AS410" s="10"/>
      <c r="AT410" s="17"/>
      <c r="AU410" s="10"/>
      <c r="AV410" s="10"/>
      <c r="AW410" s="10"/>
      <c r="AX410" s="10"/>
      <c r="AY410" s="10"/>
      <c r="AZ410" s="10"/>
      <c r="BA410" s="10"/>
      <c r="BB410" s="10"/>
      <c r="BC410" s="18"/>
      <c r="BD410" s="18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76"/>
      <c r="BR410" s="76"/>
      <c r="BS410" s="76"/>
      <c r="BT410" s="76"/>
    </row>
    <row r="411" spans="4:72"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M411" s="10"/>
      <c r="AN411" s="10"/>
      <c r="AO411" s="10"/>
      <c r="AP411" s="10"/>
      <c r="AQ411" s="10"/>
      <c r="AR411" s="10"/>
      <c r="AS411" s="10"/>
      <c r="AT411" s="17"/>
      <c r="AU411" s="10"/>
      <c r="AV411" s="10"/>
      <c r="AW411" s="10"/>
      <c r="AX411" s="10"/>
      <c r="AY411" s="10"/>
      <c r="AZ411" s="10"/>
      <c r="BA411" s="10"/>
      <c r="BB411" s="10"/>
      <c r="BC411" s="18"/>
      <c r="BD411" s="18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76"/>
      <c r="BR411" s="76"/>
      <c r="BS411" s="76"/>
      <c r="BT411" s="76"/>
    </row>
    <row r="412" spans="4:72"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M412" s="10"/>
      <c r="AN412" s="10"/>
      <c r="AO412" s="10"/>
      <c r="AP412" s="10"/>
      <c r="AQ412" s="10"/>
      <c r="AR412" s="10"/>
      <c r="AS412" s="10"/>
      <c r="AT412" s="17"/>
      <c r="AU412" s="10"/>
      <c r="AV412" s="10"/>
      <c r="AW412" s="10"/>
      <c r="AX412" s="10"/>
      <c r="AY412" s="10"/>
      <c r="AZ412" s="10"/>
      <c r="BA412" s="10"/>
      <c r="BB412" s="10"/>
      <c r="BC412" s="18"/>
      <c r="BD412" s="18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76"/>
      <c r="BR412" s="76"/>
      <c r="BS412" s="76"/>
      <c r="BT412" s="76"/>
    </row>
    <row r="413" spans="4:72"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M413" s="10"/>
      <c r="AN413" s="10"/>
      <c r="AO413" s="10"/>
      <c r="AP413" s="10"/>
      <c r="AQ413" s="10"/>
      <c r="AR413" s="10"/>
      <c r="AS413" s="10"/>
      <c r="AT413" s="17"/>
      <c r="AU413" s="10"/>
      <c r="AV413" s="10"/>
      <c r="AW413" s="10"/>
      <c r="AX413" s="10"/>
      <c r="AY413" s="10"/>
      <c r="AZ413" s="10"/>
      <c r="BA413" s="10"/>
      <c r="BB413" s="10"/>
      <c r="BC413" s="18"/>
      <c r="BD413" s="18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76"/>
      <c r="BR413" s="76"/>
      <c r="BS413" s="76"/>
      <c r="BT413" s="76"/>
    </row>
    <row r="414" spans="4:72"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M414" s="10"/>
      <c r="AN414" s="10"/>
      <c r="AO414" s="10"/>
      <c r="AP414" s="10"/>
      <c r="AQ414" s="10"/>
      <c r="AR414" s="10"/>
      <c r="AS414" s="10"/>
      <c r="AT414" s="17"/>
      <c r="AU414" s="10"/>
      <c r="AV414" s="10"/>
      <c r="AW414" s="10"/>
      <c r="AX414" s="10"/>
      <c r="AY414" s="10"/>
      <c r="AZ414" s="10"/>
      <c r="BA414" s="10"/>
      <c r="BB414" s="10"/>
      <c r="BC414" s="18"/>
      <c r="BD414" s="18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76"/>
      <c r="BR414" s="76"/>
      <c r="BS414" s="76"/>
      <c r="BT414" s="76"/>
    </row>
    <row r="415" spans="4:72"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M415" s="10"/>
      <c r="AN415" s="10"/>
      <c r="AO415" s="10"/>
      <c r="AP415" s="10"/>
      <c r="AQ415" s="10"/>
      <c r="AR415" s="10"/>
      <c r="AS415" s="10"/>
      <c r="AT415" s="17"/>
      <c r="AU415" s="10"/>
      <c r="AV415" s="10"/>
      <c r="AW415" s="10"/>
      <c r="AX415" s="10"/>
      <c r="AY415" s="10"/>
      <c r="AZ415" s="10"/>
      <c r="BA415" s="10"/>
      <c r="BB415" s="10"/>
      <c r="BC415" s="18"/>
      <c r="BD415" s="18"/>
    </row>
    <row r="416" spans="4:72"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M416" s="10"/>
      <c r="AN416" s="10"/>
      <c r="AO416" s="10"/>
      <c r="AP416" s="10"/>
      <c r="AQ416" s="10"/>
      <c r="AR416" s="10"/>
      <c r="AS416" s="10"/>
      <c r="AT416" s="17"/>
      <c r="AU416" s="10"/>
      <c r="AV416" s="10"/>
      <c r="AW416" s="10"/>
      <c r="AX416" s="10"/>
      <c r="AY416" s="10"/>
      <c r="AZ416" s="10"/>
      <c r="BA416" s="10"/>
      <c r="BB416" s="10"/>
      <c r="BC416" s="18"/>
      <c r="BD416" s="18"/>
    </row>
    <row r="419" spans="2:7">
      <c r="B419" s="10"/>
      <c r="C419" s="10"/>
      <c r="D419" s="10"/>
      <c r="E419" s="10"/>
      <c r="F419" s="10"/>
      <c r="G419" s="10"/>
    </row>
    <row r="420" spans="2:7">
      <c r="B420" s="10"/>
      <c r="C420" s="10"/>
      <c r="D420" s="10"/>
      <c r="E420" s="10"/>
      <c r="F420" s="10"/>
      <c r="G420" s="10"/>
    </row>
    <row r="421" spans="2:7">
      <c r="B421" s="10"/>
      <c r="C421" s="10"/>
      <c r="D421" s="10"/>
      <c r="E421" s="10"/>
      <c r="F421" s="10"/>
      <c r="G421" s="10"/>
    </row>
  </sheetData>
  <pageMargins left="0.05" right="0.05" top="1" bottom="1" header="0.5" footer="0.5"/>
  <pageSetup scale="70" orientation="landscape" r:id="rId1"/>
  <headerFooter alignWithMargins="0">
    <oddHeader>&amp;LDan Burgess&amp;CKnowledge Response Center Solution - Facilities&amp;RSoftware for Building service &amp; maintenance</oddHeader>
    <oddFooter>&amp;C&amp;F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69840-9A9F-42B7-9A06-354BA058D822}">
  <sheetPr codeName="Sheet31">
    <pageSetUpPr fitToPage="1"/>
  </sheetPr>
  <dimension ref="A1:CF421"/>
  <sheetViews>
    <sheetView zoomScale="50" zoomScaleNormal="50" workbookViewId="0">
      <pane xSplit="1" ySplit="27" topLeftCell="B28" activePane="bottomRight" state="frozen"/>
      <selection activeCell="D1" sqref="D1"/>
      <selection pane="topRight" activeCell="D1" sqref="D1"/>
      <selection pane="bottomLeft" activeCell="D1" sqref="D1"/>
      <selection pane="bottomRight" activeCell="S29" sqref="S29:S51"/>
    </sheetView>
  </sheetViews>
  <sheetFormatPr defaultColWidth="14.85546875" defaultRowHeight="15.75"/>
  <cols>
    <col min="1" max="1" width="14.85546875" style="15" customWidth="1"/>
    <col min="2" max="12" width="16.42578125" style="15" customWidth="1"/>
    <col min="13" max="13" width="19.42578125" style="15" customWidth="1"/>
    <col min="14" max="14" width="16.42578125" style="15" customWidth="1"/>
    <col min="15" max="15" width="17.85546875" style="15" customWidth="1"/>
    <col min="16" max="17" width="14.85546875" style="15" customWidth="1"/>
    <col min="18" max="18" width="16.5703125" style="15" customWidth="1"/>
    <col min="19" max="19" width="18" style="15" bestFit="1" customWidth="1"/>
    <col min="20" max="20" width="16.42578125" style="15" customWidth="1"/>
    <col min="21" max="21" width="13.7109375" style="17" customWidth="1"/>
    <col min="22" max="22" width="18" style="15" bestFit="1" customWidth="1"/>
    <col min="23" max="27" width="14.85546875" style="15" customWidth="1"/>
    <col min="28" max="28" width="19" style="15" customWidth="1"/>
    <col min="29" max="29" width="14.85546875" style="15" customWidth="1"/>
    <col min="30" max="30" width="19" style="15" customWidth="1"/>
    <col min="31" max="31" width="17.28515625" style="15" customWidth="1"/>
    <col min="32" max="32" width="16.28515625" style="15" customWidth="1"/>
    <col min="33" max="33" width="17.42578125" style="15" customWidth="1"/>
    <col min="34" max="34" width="19.85546875" style="15" customWidth="1"/>
    <col min="35" max="35" width="16.5703125" style="15" customWidth="1"/>
    <col min="36" max="36" width="18.85546875" style="15" customWidth="1"/>
    <col min="37" max="37" width="14.85546875" style="15" customWidth="1"/>
    <col min="38" max="40" width="17.7109375" style="15" customWidth="1"/>
    <col min="41" max="41" width="14.85546875" style="15" customWidth="1"/>
    <col min="42" max="42" width="8.5703125" style="18" customWidth="1"/>
    <col min="43" max="43" width="9.85546875" style="18" customWidth="1"/>
    <col min="44" max="45" width="14.85546875" style="15" customWidth="1"/>
    <col min="46" max="46" width="18.85546875" style="15" customWidth="1"/>
    <col min="47" max="47" width="3.42578125" style="15" customWidth="1"/>
    <col min="48" max="50" width="14.85546875" style="15" customWidth="1"/>
    <col min="51" max="53" width="16.28515625" style="15" customWidth="1"/>
    <col min="54" max="16384" width="14.85546875" style="15"/>
  </cols>
  <sheetData>
    <row r="1" spans="1:61" ht="18.75">
      <c r="A1" s="9" t="s">
        <v>10</v>
      </c>
      <c r="B1" s="10"/>
      <c r="C1" s="10"/>
      <c r="D1" s="11">
        <v>1.6402400000000001E-2</v>
      </c>
      <c r="E1" s="10"/>
      <c r="F1" s="10"/>
      <c r="G1" s="12"/>
      <c r="H1" s="10"/>
      <c r="I1" s="9" t="s">
        <v>11</v>
      </c>
      <c r="J1" s="10"/>
      <c r="K1" s="10"/>
      <c r="L1" s="13">
        <v>0.5</v>
      </c>
      <c r="M1" s="13">
        <v>5.1999999999999998E-2</v>
      </c>
      <c r="N1" s="14">
        <f>ROUND(L1*M1,4)</f>
        <v>2.5999999999999999E-2</v>
      </c>
      <c r="O1" s="14">
        <f>N1*(1-D2)</f>
        <v>2.0539999999999999E-2</v>
      </c>
      <c r="P1" s="10"/>
      <c r="Q1" s="10" t="s">
        <v>12</v>
      </c>
      <c r="R1" s="10"/>
      <c r="T1" s="16">
        <v>1</v>
      </c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0"/>
      <c r="BC1" s="10"/>
      <c r="BD1" s="10"/>
      <c r="BE1" s="10"/>
      <c r="BF1" s="10"/>
      <c r="BG1" s="10"/>
      <c r="BH1" s="19"/>
      <c r="BI1" s="19"/>
    </row>
    <row r="2" spans="1:61" ht="18.75">
      <c r="A2" s="9" t="s">
        <v>13</v>
      </c>
      <c r="B2" s="10"/>
      <c r="C2" s="10"/>
      <c r="D2" s="18">
        <v>0.21</v>
      </c>
      <c r="E2" s="10"/>
      <c r="F2" s="10"/>
      <c r="G2" s="12"/>
      <c r="H2" s="10"/>
      <c r="I2" s="9" t="s">
        <v>14</v>
      </c>
      <c r="J2" s="10"/>
      <c r="K2" s="10"/>
      <c r="L2" s="13">
        <v>0</v>
      </c>
      <c r="M2" s="13">
        <v>0</v>
      </c>
      <c r="N2" s="14">
        <f>ROUND(L2*M2,4)</f>
        <v>0</v>
      </c>
      <c r="O2" s="14">
        <f>N2</f>
        <v>0</v>
      </c>
      <c r="P2" s="10"/>
      <c r="Q2" s="10" t="s">
        <v>15</v>
      </c>
      <c r="R2" s="10"/>
      <c r="T2" s="20">
        <v>0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0"/>
      <c r="BC2" s="10"/>
      <c r="BD2" s="10"/>
      <c r="BE2" s="10"/>
      <c r="BF2" s="10"/>
      <c r="BG2" s="10"/>
      <c r="BH2" s="19"/>
      <c r="BI2" s="19"/>
    </row>
    <row r="3" spans="1:61" ht="18.75">
      <c r="A3" s="9" t="s">
        <v>16</v>
      </c>
      <c r="B3" s="10"/>
      <c r="C3" s="10"/>
      <c r="D3" s="18">
        <f>+O4</f>
        <v>6.8040000000000003E-2</v>
      </c>
      <c r="E3" s="10"/>
      <c r="F3" s="10"/>
      <c r="G3" s="12"/>
      <c r="H3" s="10"/>
      <c r="I3" s="9" t="s">
        <v>17</v>
      </c>
      <c r="J3" s="10"/>
      <c r="K3" s="10"/>
      <c r="L3" s="13">
        <v>0.5</v>
      </c>
      <c r="M3" s="13">
        <v>9.5000000000000001E-2</v>
      </c>
      <c r="N3" s="14">
        <f>ROUND(L3*M3,4)</f>
        <v>4.7500000000000001E-2</v>
      </c>
      <c r="O3" s="14">
        <f>N3</f>
        <v>4.7500000000000001E-2</v>
      </c>
      <c r="P3" s="10"/>
      <c r="Q3" s="10" t="s">
        <v>18</v>
      </c>
      <c r="R3" s="10"/>
      <c r="T3" s="20">
        <v>0</v>
      </c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R3" s="19"/>
      <c r="AS3" s="19"/>
      <c r="AT3" s="19"/>
      <c r="AU3" s="19"/>
      <c r="AV3" s="19"/>
      <c r="AW3" s="19"/>
      <c r="AX3" s="19"/>
      <c r="AY3" s="19"/>
      <c r="AZ3" s="19"/>
      <c r="BA3" s="19"/>
    </row>
    <row r="4" spans="1:61">
      <c r="A4" s="9" t="s">
        <v>19</v>
      </c>
      <c r="B4" s="10"/>
      <c r="C4" s="10"/>
      <c r="D4" s="21">
        <v>4</v>
      </c>
      <c r="E4" s="9" t="s">
        <v>20</v>
      </c>
      <c r="F4" s="10"/>
      <c r="G4" s="10"/>
      <c r="H4" s="10"/>
      <c r="I4" s="10"/>
      <c r="J4" s="10"/>
      <c r="K4" s="10"/>
      <c r="L4" s="22"/>
      <c r="M4" s="22"/>
      <c r="N4" s="14">
        <f>SUM(N1:N3)</f>
        <v>7.3499999999999996E-2</v>
      </c>
      <c r="O4" s="14">
        <f>SUM(O1:O3)</f>
        <v>6.8040000000000003E-2</v>
      </c>
      <c r="P4" s="10"/>
      <c r="Q4" s="10" t="s">
        <v>21</v>
      </c>
      <c r="R4" s="10"/>
      <c r="T4" s="20">
        <v>0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spans="1:61">
      <c r="A5" s="10"/>
      <c r="B5" s="10"/>
      <c r="C5" s="10"/>
      <c r="D5" s="10"/>
      <c r="E5" s="9" t="s">
        <v>22</v>
      </c>
      <c r="F5" s="10"/>
      <c r="G5" s="10"/>
      <c r="H5" s="10"/>
      <c r="I5" s="9"/>
      <c r="J5" s="10"/>
      <c r="K5" s="10"/>
      <c r="M5" s="10"/>
      <c r="N5" s="10"/>
      <c r="O5" s="10"/>
      <c r="P5" s="10"/>
      <c r="Q5" s="10" t="s">
        <v>23</v>
      </c>
      <c r="R5" s="10"/>
      <c r="T5" s="20">
        <v>0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R5" s="19"/>
      <c r="AS5" s="19"/>
      <c r="AT5" s="19"/>
      <c r="AU5" s="19"/>
      <c r="AV5" s="19"/>
      <c r="AW5" s="19"/>
      <c r="AX5" s="19"/>
      <c r="AY5" s="19"/>
      <c r="AZ5" s="19"/>
      <c r="BA5" s="19"/>
    </row>
    <row r="6" spans="1:61" ht="16.5" thickBot="1">
      <c r="A6" s="10"/>
      <c r="B6" s="10"/>
      <c r="C6" s="10"/>
      <c r="D6" s="10"/>
      <c r="E6" s="9" t="s">
        <v>24</v>
      </c>
      <c r="F6" s="10"/>
      <c r="G6" s="10"/>
      <c r="H6" s="10"/>
      <c r="I6" s="9"/>
      <c r="J6" s="10"/>
      <c r="K6" s="10"/>
      <c r="M6" s="10"/>
      <c r="N6" s="10"/>
      <c r="O6" s="10"/>
      <c r="P6" s="10"/>
      <c r="Q6" s="15" t="s">
        <v>25</v>
      </c>
      <c r="T6" s="20">
        <v>0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R6" s="19"/>
      <c r="AS6" s="19"/>
      <c r="AT6" s="19"/>
      <c r="AU6" s="19"/>
      <c r="AV6" s="19"/>
      <c r="AW6" s="19"/>
      <c r="AX6" s="19"/>
      <c r="AY6" s="19"/>
      <c r="AZ6" s="19"/>
      <c r="BA6" s="19"/>
    </row>
    <row r="7" spans="1:61" ht="16.5" thickTop="1">
      <c r="A7" s="10"/>
      <c r="B7" s="10"/>
      <c r="C7" s="10"/>
      <c r="D7" s="10"/>
      <c r="E7" s="9" t="s">
        <v>26</v>
      </c>
      <c r="F7" s="10"/>
      <c r="G7" s="10"/>
      <c r="H7" s="10"/>
      <c r="I7" s="10"/>
      <c r="J7" s="10"/>
      <c r="K7" s="10"/>
      <c r="L7" s="10"/>
      <c r="M7" s="10"/>
      <c r="N7" s="23" t="s">
        <v>27</v>
      </c>
      <c r="O7" s="24"/>
      <c r="P7" s="25"/>
      <c r="T7" s="26" t="s">
        <v>28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R7" s="19"/>
      <c r="AS7" s="19"/>
      <c r="AT7" s="19"/>
      <c r="AU7" s="19"/>
      <c r="AV7" s="19"/>
      <c r="AW7" s="19"/>
      <c r="AX7" s="19"/>
      <c r="AY7" s="19"/>
      <c r="AZ7" s="19"/>
      <c r="BA7" s="19"/>
    </row>
    <row r="8" spans="1:61" ht="16.5" thickBot="1">
      <c r="A8" s="10"/>
      <c r="B8" s="10"/>
      <c r="C8" s="10"/>
      <c r="D8" s="10"/>
      <c r="E8" s="9" t="s">
        <v>29</v>
      </c>
      <c r="F8" s="10"/>
      <c r="G8" s="10"/>
      <c r="H8" s="10"/>
      <c r="I8" s="9" t="s">
        <v>30</v>
      </c>
      <c r="J8" s="10"/>
      <c r="K8" s="10"/>
      <c r="L8" s="10">
        <f>T24</f>
        <v>1.1099755738851892E-52</v>
      </c>
      <c r="M8" s="10"/>
      <c r="N8" s="27">
        <f>L8</f>
        <v>1.1099755738851892E-52</v>
      </c>
      <c r="O8" s="10" t="s">
        <v>31</v>
      </c>
      <c r="P8" s="28"/>
      <c r="Q8" s="10" t="s">
        <v>32</v>
      </c>
      <c r="R8" s="10"/>
      <c r="T8" s="16">
        <f>SUM(T2:T6)</f>
        <v>0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R8" s="19"/>
      <c r="AS8" s="19"/>
      <c r="AT8" s="19"/>
      <c r="AU8" s="19"/>
      <c r="AV8" s="19"/>
      <c r="AW8" s="19"/>
      <c r="AX8" s="19"/>
      <c r="AY8" s="19"/>
      <c r="AZ8" s="19"/>
      <c r="BA8" s="19"/>
    </row>
    <row r="9" spans="1:61" ht="19.5" thickBot="1">
      <c r="A9" s="9" t="s">
        <v>33</v>
      </c>
      <c r="B9" s="10"/>
      <c r="C9" s="10"/>
      <c r="D9" s="29">
        <v>10</v>
      </c>
      <c r="E9" s="10"/>
      <c r="F9" s="10"/>
      <c r="G9" s="10"/>
      <c r="H9" s="10"/>
      <c r="I9" s="9" t="s">
        <v>34</v>
      </c>
      <c r="J9" s="10"/>
      <c r="K9" s="10"/>
      <c r="L9" s="18">
        <f>D3</f>
        <v>6.8040000000000003E-2</v>
      </c>
      <c r="M9" s="10"/>
      <c r="N9" s="27">
        <f>V20</f>
        <v>0</v>
      </c>
      <c r="O9" s="10" t="s">
        <v>35</v>
      </c>
      <c r="P9" s="28"/>
      <c r="T9" s="26" t="s">
        <v>28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R9" s="19"/>
      <c r="AS9" s="19"/>
      <c r="AT9" s="19"/>
      <c r="AU9" s="19"/>
      <c r="AV9" s="19"/>
      <c r="AW9" s="19"/>
      <c r="AX9" s="19"/>
      <c r="AY9" s="19"/>
      <c r="AZ9" s="19"/>
      <c r="BA9" s="19"/>
    </row>
    <row r="10" spans="1:61" ht="21.75" thickBot="1">
      <c r="A10" s="9" t="s">
        <v>36</v>
      </c>
      <c r="B10" s="10"/>
      <c r="C10" s="10"/>
      <c r="D10" s="18">
        <v>1.4999999999999999E-2</v>
      </c>
      <c r="E10" s="10"/>
      <c r="F10" s="10"/>
      <c r="G10" s="10"/>
      <c r="H10" s="10"/>
      <c r="I10" s="9" t="s">
        <v>37</v>
      </c>
      <c r="J10" s="10"/>
      <c r="K10" s="10"/>
      <c r="L10" s="30">
        <v>10</v>
      </c>
      <c r="M10" s="10"/>
      <c r="N10" s="31" t="e">
        <f>IRR($AI$28:$AI$102,0.059065190478108)</f>
        <v>#NUM!</v>
      </c>
      <c r="O10" s="32" t="s">
        <v>38</v>
      </c>
      <c r="P10" s="33"/>
      <c r="Q10" s="10" t="s">
        <v>39</v>
      </c>
      <c r="R10" s="10"/>
      <c r="T10" s="16">
        <f>T1-T8</f>
        <v>1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R10" s="19"/>
      <c r="AS10" s="19"/>
      <c r="AT10" s="19"/>
      <c r="AU10" s="19"/>
      <c r="AV10" s="19"/>
      <c r="AW10" s="19"/>
      <c r="AX10" s="19"/>
      <c r="AY10" s="19"/>
      <c r="AZ10" s="19"/>
      <c r="BA10" s="19"/>
    </row>
    <row r="11" spans="1:61">
      <c r="A11" s="9" t="s">
        <v>40</v>
      </c>
      <c r="B11" s="10"/>
      <c r="C11" s="10"/>
      <c r="D11" s="34">
        <v>0.03</v>
      </c>
      <c r="I11" s="9" t="s">
        <v>41</v>
      </c>
      <c r="J11" s="10"/>
      <c r="K11" s="10"/>
      <c r="L11" s="10">
        <f>PMT($L$9,$L$10,-$L$8)</f>
        <v>1.5660677591072198E-53</v>
      </c>
      <c r="M11" s="10"/>
      <c r="N11" s="10"/>
      <c r="O11" s="10"/>
      <c r="P11" s="10"/>
      <c r="Q11" s="10" t="s">
        <v>42</v>
      </c>
      <c r="R11" s="10"/>
      <c r="T11" s="16">
        <v>0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R11" s="19"/>
      <c r="AS11" s="19"/>
      <c r="AT11" s="19"/>
      <c r="AU11" s="19"/>
      <c r="AV11" s="19"/>
      <c r="AW11" s="19"/>
      <c r="AX11" s="19"/>
      <c r="AY11" s="19"/>
      <c r="AZ11" s="19"/>
      <c r="BA11" s="19"/>
    </row>
    <row r="12" spans="1:61" ht="16.5" thickBot="1">
      <c r="A12" s="10"/>
      <c r="B12" s="10"/>
      <c r="C12" s="10"/>
      <c r="D12" s="10"/>
      <c r="I12" s="10"/>
      <c r="J12" s="10"/>
      <c r="K12" s="10"/>
      <c r="L12" s="10"/>
      <c r="M12" s="10"/>
      <c r="N12" s="10"/>
      <c r="O12" s="10"/>
      <c r="P12" s="10"/>
      <c r="T12" s="26" t="s">
        <v>28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R12" s="19"/>
      <c r="AS12" s="19"/>
      <c r="AT12" s="19"/>
      <c r="AU12" s="19"/>
      <c r="AV12" s="19"/>
      <c r="AW12" s="19"/>
      <c r="AX12" s="19"/>
      <c r="AY12" s="19"/>
      <c r="AZ12" s="19"/>
      <c r="BA12" s="19"/>
    </row>
    <row r="13" spans="1:61" ht="16.5" thickBot="1">
      <c r="A13" s="35"/>
      <c r="B13" s="36" t="s">
        <v>43</v>
      </c>
      <c r="C13" s="36" t="s">
        <v>44</v>
      </c>
      <c r="D13" s="36" t="s">
        <v>45</v>
      </c>
      <c r="E13" s="37"/>
      <c r="I13" s="10"/>
      <c r="J13" s="10"/>
      <c r="K13" s="10"/>
      <c r="L13" s="10"/>
      <c r="M13" s="10"/>
      <c r="N13" s="10"/>
      <c r="O13" s="10"/>
      <c r="P13" s="10"/>
      <c r="Q13" s="10" t="s">
        <v>46</v>
      </c>
      <c r="R13" s="10"/>
      <c r="T13" s="16">
        <f>T10-T11</f>
        <v>1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R13" s="19"/>
      <c r="AS13" s="19"/>
      <c r="AT13" s="19"/>
      <c r="AU13" s="19"/>
      <c r="AV13" s="19"/>
      <c r="AW13" s="19"/>
      <c r="AX13" s="19"/>
      <c r="AY13" s="19"/>
      <c r="AZ13" s="19"/>
      <c r="BA13" s="19"/>
    </row>
    <row r="14" spans="1:61">
      <c r="A14" s="38" t="s">
        <v>47</v>
      </c>
      <c r="B14" s="39">
        <v>0.35</v>
      </c>
      <c r="C14" s="39">
        <v>0</v>
      </c>
      <c r="D14" s="39">
        <v>0.65</v>
      </c>
      <c r="E14" s="40">
        <f>SUM(B14:D14)</f>
        <v>1</v>
      </c>
      <c r="F14" s="10"/>
      <c r="G14" s="10"/>
      <c r="H14" s="10"/>
      <c r="I14" s="10"/>
      <c r="J14" s="10"/>
      <c r="K14" s="10" t="s">
        <v>48</v>
      </c>
      <c r="L14" s="10">
        <f>PMT(L9,L10,-L15)</f>
        <v>2525.7123581741362</v>
      </c>
      <c r="M14" s="10"/>
      <c r="N14" s="41"/>
      <c r="O14" s="42"/>
      <c r="P14" s="43"/>
      <c r="Q14" s="10" t="s">
        <v>49</v>
      </c>
      <c r="R14" s="10"/>
      <c r="T14" s="16">
        <f>T13*D2</f>
        <v>0.21</v>
      </c>
      <c r="V14" s="44" t="s">
        <v>50</v>
      </c>
      <c r="W14" s="44" t="s">
        <v>51</v>
      </c>
      <c r="X14" s="44" t="s">
        <v>52</v>
      </c>
      <c r="Y14" s="44" t="s">
        <v>53</v>
      </c>
      <c r="Z14" s="44" t="s">
        <v>54</v>
      </c>
      <c r="AA14" s="44" t="s">
        <v>55</v>
      </c>
      <c r="AB14" s="44" t="s">
        <v>56</v>
      </c>
      <c r="AC14" s="44" t="s">
        <v>57</v>
      </c>
      <c r="AD14" s="44" t="s">
        <v>58</v>
      </c>
      <c r="AE14" s="44" t="s">
        <v>59</v>
      </c>
      <c r="AF14" s="44" t="s">
        <v>60</v>
      </c>
      <c r="AG14" s="44" t="s">
        <v>61</v>
      </c>
      <c r="AH14" s="44" t="s">
        <v>62</v>
      </c>
      <c r="AI14" s="10"/>
      <c r="AJ14" s="10"/>
      <c r="AK14" s="10"/>
      <c r="AL14" s="10"/>
      <c r="AM14" s="10"/>
      <c r="AN14" s="10"/>
      <c r="AO14" s="10"/>
      <c r="AR14" s="19"/>
      <c r="AS14" s="19"/>
      <c r="AT14" s="19"/>
      <c r="AU14" s="19"/>
      <c r="AV14" s="19"/>
      <c r="AW14" s="19"/>
      <c r="AX14" s="19"/>
      <c r="AY14" s="19"/>
      <c r="AZ14" s="19"/>
      <c r="BA14" s="19"/>
    </row>
    <row r="15" spans="1:61" ht="16.5" thickBot="1">
      <c r="A15" s="45" t="s">
        <v>63</v>
      </c>
      <c r="B15" s="46">
        <v>0</v>
      </c>
      <c r="C15" s="46">
        <v>0</v>
      </c>
      <c r="D15" s="46">
        <v>0</v>
      </c>
      <c r="E15" s="47">
        <f>SUM(B15:D15)</f>
        <v>0</v>
      </c>
      <c r="F15" s="10"/>
      <c r="G15" s="10"/>
      <c r="H15" s="10"/>
      <c r="I15" s="10"/>
      <c r="J15" s="10"/>
      <c r="K15" s="10" t="s">
        <v>64</v>
      </c>
      <c r="L15" s="10">
        <f>NPV(L9,$M$28:$M$103)</f>
        <v>17901.390332123636</v>
      </c>
      <c r="M15" s="10"/>
      <c r="N15" s="48"/>
      <c r="O15" s="49"/>
      <c r="P15" s="50"/>
      <c r="Q15" s="10"/>
      <c r="R15" s="10"/>
      <c r="T15" s="26" t="s">
        <v>28</v>
      </c>
      <c r="V15" s="10" t="s">
        <v>65</v>
      </c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pans="1:61" ht="21.75" thickBot="1">
      <c r="A16" s="51"/>
      <c r="B16" s="52">
        <f>SUM(B14:B15)</f>
        <v>0.35</v>
      </c>
      <c r="C16" s="52">
        <f t="shared" ref="C16:E16" si="0">SUM(C14:C15)</f>
        <v>0</v>
      </c>
      <c r="D16" s="52">
        <f t="shared" si="0"/>
        <v>0.65</v>
      </c>
      <c r="E16" s="53">
        <f t="shared" si="0"/>
        <v>1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 t="s">
        <v>66</v>
      </c>
      <c r="R16" s="10"/>
      <c r="T16" s="16">
        <f>T13-T14</f>
        <v>0.79</v>
      </c>
      <c r="V16" s="54">
        <f>NPV(O4,$V$29:$V$103)+V28</f>
        <v>0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1:53" ht="16.5" thickBot="1">
      <c r="A17" s="9" t="s">
        <v>67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V17" s="10" t="s">
        <v>68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1:53" ht="21.75" thickBot="1">
      <c r="A18" s="10"/>
      <c r="B18" s="9" t="s">
        <v>69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V18" s="55">
        <f>L10</f>
        <v>10</v>
      </c>
      <c r="W18" s="10"/>
      <c r="X18" s="10"/>
      <c r="Y18" s="10"/>
      <c r="Z18" s="10"/>
      <c r="AA18" s="10"/>
      <c r="AB18" s="10"/>
      <c r="AC18" s="10"/>
      <c r="AD18" s="56" t="s">
        <v>70</v>
      </c>
      <c r="AE18" s="57"/>
      <c r="AF18" s="57"/>
      <c r="AG18" s="58">
        <f>NPV(O4,20,AG28:AG28)</f>
        <v>18.725890416089282</v>
      </c>
      <c r="AH18" s="10"/>
      <c r="AI18" s="10"/>
      <c r="AJ18" s="10"/>
      <c r="AK18" s="10"/>
      <c r="AL18" s="10"/>
      <c r="AM18" s="10"/>
      <c r="AN18" s="10"/>
      <c r="AO18" s="10"/>
      <c r="AR18" s="19"/>
      <c r="AS18" s="19"/>
      <c r="AT18" s="19"/>
      <c r="AU18" s="19"/>
      <c r="AV18" s="19"/>
      <c r="AW18" s="19"/>
      <c r="AX18" s="19"/>
      <c r="AY18" s="19"/>
      <c r="AZ18" s="19"/>
      <c r="BA18" s="19"/>
    </row>
    <row r="19" spans="1:53">
      <c r="A19" s="10"/>
      <c r="B19" s="9" t="s">
        <v>71</v>
      </c>
      <c r="C19" s="10"/>
      <c r="D19" s="59" t="s">
        <v>72</v>
      </c>
      <c r="E19" s="59" t="s">
        <v>73</v>
      </c>
      <c r="F19" s="59"/>
      <c r="G19" s="59" t="s">
        <v>74</v>
      </c>
      <c r="H19" s="59"/>
      <c r="I19" s="59" t="s">
        <v>72</v>
      </c>
      <c r="J19" s="59"/>
      <c r="K19" s="59" t="s">
        <v>75</v>
      </c>
      <c r="L19" s="59"/>
      <c r="M19" s="59"/>
      <c r="N19" s="59"/>
      <c r="O19" s="60"/>
      <c r="P19" s="59" t="s">
        <v>76</v>
      </c>
      <c r="Q19" s="59" t="s">
        <v>6</v>
      </c>
      <c r="R19" s="59" t="s">
        <v>77</v>
      </c>
      <c r="S19" s="59" t="s">
        <v>78</v>
      </c>
      <c r="T19" s="59" t="s">
        <v>79</v>
      </c>
      <c r="U19" s="61"/>
      <c r="V19" s="10" t="s">
        <v>80</v>
      </c>
      <c r="W19" s="10"/>
      <c r="X19" s="10"/>
      <c r="Y19" s="10"/>
      <c r="Z19" s="10"/>
      <c r="AA19" s="10"/>
      <c r="AB19" s="10"/>
      <c r="AC19" s="10"/>
      <c r="AD19" s="62"/>
      <c r="AE19" s="9" t="s">
        <v>34</v>
      </c>
      <c r="AF19" s="10"/>
      <c r="AG19" s="63">
        <f>O4</f>
        <v>6.8040000000000003E-2</v>
      </c>
      <c r="AI19" s="10"/>
      <c r="AJ19" s="10"/>
      <c r="AK19" s="10"/>
      <c r="AL19" s="9" t="s">
        <v>81</v>
      </c>
      <c r="AM19" s="10"/>
      <c r="AN19" s="10"/>
      <c r="AO19" s="10"/>
      <c r="AR19" s="19"/>
      <c r="AS19" s="19"/>
      <c r="AT19" s="19"/>
      <c r="AU19" s="19"/>
      <c r="AV19" s="19"/>
      <c r="AW19" s="19"/>
      <c r="AX19" s="19"/>
      <c r="AY19" s="19"/>
      <c r="AZ19" s="19"/>
      <c r="BA19" s="19"/>
    </row>
    <row r="20" spans="1:53">
      <c r="A20" s="10"/>
      <c r="B20" s="59" t="s">
        <v>82</v>
      </c>
      <c r="C20" s="59" t="s">
        <v>83</v>
      </c>
      <c r="D20" s="59" t="s">
        <v>84</v>
      </c>
      <c r="E20" s="59" t="s">
        <v>83</v>
      </c>
      <c r="F20" s="59" t="s">
        <v>82</v>
      </c>
      <c r="G20" s="59" t="s">
        <v>85</v>
      </c>
      <c r="H20" s="59" t="s">
        <v>86</v>
      </c>
      <c r="I20" s="59" t="s">
        <v>84</v>
      </c>
      <c r="J20" s="59" t="s">
        <v>83</v>
      </c>
      <c r="K20" s="59" t="s">
        <v>72</v>
      </c>
      <c r="L20" s="59" t="s">
        <v>87</v>
      </c>
      <c r="M20" s="59" t="s">
        <v>88</v>
      </c>
      <c r="N20" s="59" t="s">
        <v>89</v>
      </c>
      <c r="O20" s="59" t="s">
        <v>90</v>
      </c>
      <c r="P20" s="59" t="s">
        <v>91</v>
      </c>
      <c r="Q20" s="59" t="s">
        <v>92</v>
      </c>
      <c r="R20" s="59" t="s">
        <v>92</v>
      </c>
      <c r="S20" s="59" t="s">
        <v>93</v>
      </c>
      <c r="T20" s="59" t="s">
        <v>93</v>
      </c>
      <c r="U20" s="61"/>
      <c r="V20" s="17">
        <f>PMT(L9,V18,-V16)</f>
        <v>0</v>
      </c>
      <c r="W20" s="10"/>
      <c r="X20" s="10"/>
      <c r="Y20" s="10"/>
      <c r="Z20" s="10"/>
      <c r="AA20" s="10"/>
      <c r="AB20" s="10"/>
      <c r="AC20" s="10"/>
      <c r="AD20" s="62"/>
      <c r="AE20" s="9" t="s">
        <v>37</v>
      </c>
      <c r="AF20" s="10"/>
      <c r="AG20" s="64">
        <v>50</v>
      </c>
      <c r="AH20" s="65" t="s">
        <v>94</v>
      </c>
      <c r="AI20" s="10"/>
      <c r="AJ20" s="10"/>
      <c r="AK20" s="10"/>
      <c r="AL20" s="9" t="s">
        <v>95</v>
      </c>
      <c r="AM20" s="10"/>
      <c r="AN20" s="59" t="s">
        <v>96</v>
      </c>
      <c r="AO20" s="10"/>
      <c r="AR20" s="19"/>
      <c r="AS20" s="19"/>
      <c r="AT20" s="19"/>
      <c r="AU20" s="19"/>
      <c r="AV20" s="19"/>
      <c r="AW20" s="19"/>
      <c r="AX20" s="19"/>
      <c r="AY20" s="19"/>
      <c r="AZ20" s="19"/>
      <c r="BA20" s="19"/>
    </row>
    <row r="21" spans="1:53">
      <c r="A21" s="10"/>
      <c r="B21" s="59" t="s">
        <v>97</v>
      </c>
      <c r="C21" s="59" t="s">
        <v>97</v>
      </c>
      <c r="D21" s="59" t="s">
        <v>98</v>
      </c>
      <c r="E21" s="59" t="s">
        <v>99</v>
      </c>
      <c r="F21" s="59" t="s">
        <v>99</v>
      </c>
      <c r="G21" s="59" t="s">
        <v>97</v>
      </c>
      <c r="H21" s="59" t="s">
        <v>100</v>
      </c>
      <c r="I21" s="59" t="s">
        <v>101</v>
      </c>
      <c r="J21" s="59" t="s">
        <v>99</v>
      </c>
      <c r="K21" s="59" t="s">
        <v>84</v>
      </c>
      <c r="L21" s="59" t="s">
        <v>102</v>
      </c>
      <c r="M21" s="59" t="s">
        <v>103</v>
      </c>
      <c r="N21" s="59" t="s">
        <v>102</v>
      </c>
      <c r="O21" s="59" t="s">
        <v>100</v>
      </c>
      <c r="P21" s="59" t="s">
        <v>104</v>
      </c>
      <c r="Q21" s="59" t="s">
        <v>82</v>
      </c>
      <c r="R21" s="59" t="s">
        <v>100</v>
      </c>
      <c r="S21" s="59" t="s">
        <v>105</v>
      </c>
      <c r="T21" s="59" t="s">
        <v>105</v>
      </c>
      <c r="U21" s="61"/>
      <c r="W21" s="9"/>
      <c r="AD21" s="66" t="s">
        <v>106</v>
      </c>
      <c r="AE21" s="67"/>
      <c r="AF21" s="68"/>
      <c r="AG21" s="69">
        <f>PMT(AG19,AG20,-AG18)</f>
        <v>1.3233473036362984</v>
      </c>
      <c r="AH21" s="70">
        <f>AG21/(400*1000)</f>
        <v>3.3083682590907461E-6</v>
      </c>
      <c r="AI21" s="10"/>
      <c r="AJ21" s="10"/>
      <c r="AK21" s="10"/>
      <c r="AL21" s="9" t="s">
        <v>107</v>
      </c>
      <c r="AM21" s="10"/>
      <c r="AN21" s="59" t="s">
        <v>98</v>
      </c>
      <c r="AO21" s="10"/>
      <c r="AR21" s="19"/>
      <c r="AS21" s="19"/>
      <c r="AT21" s="19"/>
      <c r="AU21" s="19"/>
      <c r="AV21" s="19"/>
      <c r="AW21" s="19"/>
      <c r="AX21" s="19"/>
      <c r="AY21" s="19"/>
      <c r="AZ21" s="19"/>
      <c r="BA21" s="19"/>
    </row>
    <row r="22" spans="1:53">
      <c r="A22" s="59" t="s">
        <v>108</v>
      </c>
      <c r="B22" s="59" t="s">
        <v>109</v>
      </c>
      <c r="C22" s="59" t="s">
        <v>110</v>
      </c>
      <c r="D22" s="59" t="s">
        <v>111</v>
      </c>
      <c r="E22" s="59" t="s">
        <v>112</v>
      </c>
      <c r="F22" s="59" t="s">
        <v>113</v>
      </c>
      <c r="G22" s="59" t="s">
        <v>114</v>
      </c>
      <c r="H22" s="59" t="s">
        <v>115</v>
      </c>
      <c r="I22" s="59" t="s">
        <v>116</v>
      </c>
      <c r="J22" s="59" t="s">
        <v>117</v>
      </c>
      <c r="K22" s="59" t="s">
        <v>118</v>
      </c>
      <c r="L22" s="59" t="s">
        <v>119</v>
      </c>
      <c r="M22" s="59" t="s">
        <v>120</v>
      </c>
      <c r="N22" s="59" t="s">
        <v>121</v>
      </c>
      <c r="O22" s="59" t="s">
        <v>122</v>
      </c>
      <c r="P22" s="59" t="s">
        <v>123</v>
      </c>
      <c r="Q22" s="59" t="s">
        <v>124</v>
      </c>
      <c r="R22" s="59" t="s">
        <v>125</v>
      </c>
      <c r="S22" s="59" t="s">
        <v>126</v>
      </c>
      <c r="T22" s="59" t="s">
        <v>127</v>
      </c>
      <c r="U22" s="61"/>
      <c r="V22" s="10"/>
      <c r="W22" s="71" t="s">
        <v>28</v>
      </c>
      <c r="X22" s="71" t="s">
        <v>28</v>
      </c>
      <c r="Y22" s="71" t="s">
        <v>28</v>
      </c>
      <c r="Z22" s="71" t="s">
        <v>28</v>
      </c>
      <c r="AA22" s="71" t="s">
        <v>28</v>
      </c>
      <c r="AB22" s="71" t="s">
        <v>28</v>
      </c>
      <c r="AC22" s="71" t="s">
        <v>28</v>
      </c>
      <c r="AD22" s="71" t="s">
        <v>28</v>
      </c>
      <c r="AE22" s="71" t="s">
        <v>28</v>
      </c>
      <c r="AF22" s="71" t="s">
        <v>28</v>
      </c>
      <c r="AG22" s="71" t="s">
        <v>28</v>
      </c>
      <c r="AH22" s="71" t="s">
        <v>28</v>
      </c>
      <c r="AI22" s="10"/>
      <c r="AJ22" s="10"/>
      <c r="AK22" s="10"/>
      <c r="AL22" s="10"/>
      <c r="AM22" s="10"/>
      <c r="AN22" s="10"/>
      <c r="AO22" s="10"/>
      <c r="AR22" s="19"/>
      <c r="AS22" s="19"/>
      <c r="AT22" s="19"/>
      <c r="AU22" s="19"/>
      <c r="AV22" s="19"/>
      <c r="AW22" s="19"/>
      <c r="AX22" s="19"/>
      <c r="AY22" s="19"/>
      <c r="AZ22" s="19"/>
      <c r="BA22" s="19"/>
    </row>
    <row r="23" spans="1:53">
      <c r="A23" s="10"/>
      <c r="B23" s="71" t="s">
        <v>28</v>
      </c>
      <c r="C23" s="71" t="s">
        <v>28</v>
      </c>
      <c r="D23" s="71" t="s">
        <v>28</v>
      </c>
      <c r="E23" s="71" t="s">
        <v>28</v>
      </c>
      <c r="F23" s="71" t="s">
        <v>28</v>
      </c>
      <c r="G23" s="71" t="s">
        <v>28</v>
      </c>
      <c r="H23" s="71" t="s">
        <v>28</v>
      </c>
      <c r="I23" s="71" t="s">
        <v>28</v>
      </c>
      <c r="J23" s="71" t="s">
        <v>28</v>
      </c>
      <c r="K23" s="71" t="s">
        <v>28</v>
      </c>
      <c r="L23" s="71" t="s">
        <v>28</v>
      </c>
      <c r="M23" s="71" t="s">
        <v>28</v>
      </c>
      <c r="N23" s="71" t="s">
        <v>28</v>
      </c>
      <c r="O23" s="71" t="s">
        <v>28</v>
      </c>
      <c r="P23" s="71" t="s">
        <v>28</v>
      </c>
      <c r="Q23" s="71" t="s">
        <v>28</v>
      </c>
      <c r="R23" s="71" t="s">
        <v>28</v>
      </c>
      <c r="S23" s="71" t="s">
        <v>28</v>
      </c>
      <c r="T23" s="71" t="s">
        <v>28</v>
      </c>
      <c r="V23" s="10"/>
      <c r="W23" s="59"/>
      <c r="X23" s="59"/>
      <c r="Y23" s="59"/>
      <c r="Z23" s="72" t="s">
        <v>128</v>
      </c>
      <c r="AA23" s="59"/>
      <c r="AB23" s="59"/>
      <c r="AC23" s="59"/>
      <c r="AD23" s="59"/>
      <c r="AE23" s="59"/>
      <c r="AF23" s="59"/>
      <c r="AG23" s="59" t="s">
        <v>129</v>
      </c>
      <c r="AH23" s="59" t="s">
        <v>130</v>
      </c>
      <c r="AI23" s="10"/>
      <c r="AJ23" s="10"/>
      <c r="AK23" s="10"/>
      <c r="AL23" s="71" t="s">
        <v>28</v>
      </c>
      <c r="AM23" s="10"/>
      <c r="AN23" s="71" t="s">
        <v>28</v>
      </c>
      <c r="AO23" s="10"/>
      <c r="AR23" s="19"/>
      <c r="AS23" s="19"/>
      <c r="AT23" s="19"/>
      <c r="AU23" s="19"/>
      <c r="AV23" s="19"/>
      <c r="AW23" s="19"/>
      <c r="AX23" s="19"/>
      <c r="AY23" s="19"/>
      <c r="AZ23" s="19"/>
      <c r="BA23" s="19"/>
    </row>
    <row r="24" spans="1:53">
      <c r="A24" s="59" t="s">
        <v>131</v>
      </c>
      <c r="B24" s="10">
        <f>SUM(B25:B104)</f>
        <v>218323.88927732562</v>
      </c>
      <c r="C24" s="10">
        <f>SUM(C25:C104)</f>
        <v>218323.88927732562</v>
      </c>
      <c r="D24" s="10"/>
      <c r="E24" s="10"/>
      <c r="F24" s="10">
        <f>SUM(F25:F104)</f>
        <v>218323.88927732562</v>
      </c>
      <c r="G24" s="10">
        <f>SUM(G25:G104)</f>
        <v>218323.88927732565</v>
      </c>
      <c r="H24" s="10">
        <f>SUM(H25:H104)</f>
        <v>-2.3874235921539366E-12</v>
      </c>
      <c r="I24" s="10"/>
      <c r="J24" s="10">
        <f>SUM(J25:J104)</f>
        <v>218323.88927732565</v>
      </c>
      <c r="K24" s="10"/>
      <c r="L24" s="10">
        <f t="shared" ref="L24:T24" si="1">SUM(L25:L104)</f>
        <v>25161.667552829251</v>
      </c>
      <c r="M24" s="10">
        <f t="shared" si="1"/>
        <v>45968.431106130382</v>
      </c>
      <c r="N24" s="10">
        <f t="shared" si="1"/>
        <v>1195601.9217869581</v>
      </c>
      <c r="O24" s="10">
        <f t="shared" si="1"/>
        <v>18011.720865379357</v>
      </c>
      <c r="P24" s="10">
        <f t="shared" si="1"/>
        <v>0</v>
      </c>
      <c r="Q24" s="10">
        <f t="shared" si="1"/>
        <v>562.40489360353297</v>
      </c>
      <c r="R24" s="10">
        <f t="shared" si="1"/>
        <v>7082.367321312995</v>
      </c>
      <c r="S24" s="10">
        <f t="shared" si="1"/>
        <v>1571437.3352027352</v>
      </c>
      <c r="T24" s="10">
        <f t="shared" si="1"/>
        <v>1.1099755738851892E-52</v>
      </c>
      <c r="V24" s="18" t="s">
        <v>132</v>
      </c>
      <c r="W24" s="72"/>
      <c r="X24" s="72" t="s">
        <v>133</v>
      </c>
      <c r="Y24" s="72" t="s">
        <v>134</v>
      </c>
      <c r="Z24" s="17">
        <v>12000</v>
      </c>
      <c r="AA24" s="44" t="s">
        <v>135</v>
      </c>
      <c r="AB24" s="72" t="s">
        <v>135</v>
      </c>
      <c r="AC24" s="72" t="s">
        <v>136</v>
      </c>
      <c r="AD24" s="72" t="s">
        <v>136</v>
      </c>
      <c r="AE24" s="72" t="s">
        <v>137</v>
      </c>
      <c r="AF24" s="72" t="s">
        <v>138</v>
      </c>
      <c r="AG24" s="72" t="s">
        <v>139</v>
      </c>
      <c r="AH24" s="72" t="s">
        <v>139</v>
      </c>
      <c r="AJ24" s="10"/>
      <c r="AK24" s="10"/>
      <c r="AL24" s="10"/>
      <c r="AM24" s="10"/>
      <c r="AN24" s="10"/>
      <c r="AO24" s="10"/>
      <c r="AR24" s="19"/>
      <c r="AS24" s="19"/>
      <c r="AT24" s="19"/>
      <c r="AU24" s="19"/>
      <c r="AV24" s="19"/>
      <c r="AW24" s="19"/>
      <c r="AX24" s="19"/>
      <c r="AY24" s="19"/>
      <c r="AZ24" s="19"/>
      <c r="BA24" s="19"/>
    </row>
    <row r="25" spans="1:53">
      <c r="A25" s="59" t="s">
        <v>140</v>
      </c>
      <c r="B25" s="71" t="s">
        <v>28</v>
      </c>
      <c r="C25" s="71" t="s">
        <v>28</v>
      </c>
      <c r="D25" s="71" t="s">
        <v>28</v>
      </c>
      <c r="E25" s="71" t="s">
        <v>28</v>
      </c>
      <c r="F25" s="71" t="s">
        <v>28</v>
      </c>
      <c r="G25" s="71" t="s">
        <v>28</v>
      </c>
      <c r="H25" s="71" t="s">
        <v>28</v>
      </c>
      <c r="I25" s="71" t="s">
        <v>28</v>
      </c>
      <c r="J25" s="71" t="s">
        <v>28</v>
      </c>
      <c r="K25" s="71" t="s">
        <v>28</v>
      </c>
      <c r="L25" s="71" t="s">
        <v>28</v>
      </c>
      <c r="M25" s="71" t="s">
        <v>28</v>
      </c>
      <c r="N25" s="71" t="s">
        <v>28</v>
      </c>
      <c r="O25" s="71" t="s">
        <v>28</v>
      </c>
      <c r="P25" s="71" t="s">
        <v>28</v>
      </c>
      <c r="Q25" s="71" t="s">
        <v>28</v>
      </c>
      <c r="R25" s="71" t="s">
        <v>28</v>
      </c>
      <c r="S25" s="71" t="s">
        <v>28</v>
      </c>
      <c r="T25" s="71" t="s">
        <v>28</v>
      </c>
      <c r="V25" s="10"/>
      <c r="W25" s="59" t="s">
        <v>141</v>
      </c>
      <c r="X25" s="59" t="s">
        <v>142</v>
      </c>
      <c r="Y25" s="59" t="s">
        <v>142</v>
      </c>
      <c r="Z25" s="59" t="s">
        <v>143</v>
      </c>
      <c r="AA25" s="44" t="s">
        <v>142</v>
      </c>
      <c r="AB25" s="59" t="s">
        <v>144</v>
      </c>
      <c r="AC25" s="59" t="s">
        <v>142</v>
      </c>
      <c r="AD25" s="59" t="s">
        <v>144</v>
      </c>
      <c r="AE25" s="59" t="s">
        <v>145</v>
      </c>
      <c r="AF25" s="59" t="s">
        <v>146</v>
      </c>
      <c r="AG25" s="59" t="s">
        <v>147</v>
      </c>
      <c r="AH25" s="59" t="s">
        <v>147</v>
      </c>
      <c r="AI25" s="18">
        <v>5.9065190478108043E-2</v>
      </c>
      <c r="AJ25" s="10"/>
      <c r="AK25" s="10"/>
      <c r="AL25" s="71" t="s">
        <v>28</v>
      </c>
      <c r="AM25" s="10"/>
      <c r="AN25" s="71" t="s">
        <v>28</v>
      </c>
      <c r="AO25" s="10"/>
      <c r="AR25" s="19"/>
      <c r="AS25" s="19"/>
      <c r="AT25" s="19"/>
      <c r="AU25" s="19"/>
      <c r="AV25" s="19"/>
      <c r="AW25" s="19"/>
      <c r="AX25" s="19"/>
      <c r="AY25" s="19"/>
      <c r="AZ25" s="19"/>
      <c r="BA25" s="19"/>
    </row>
    <row r="26" spans="1:5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V26" s="10"/>
      <c r="W26" s="71" t="s">
        <v>28</v>
      </c>
      <c r="X26" s="71" t="s">
        <v>28</v>
      </c>
      <c r="Y26" s="71" t="s">
        <v>28</v>
      </c>
      <c r="Z26" s="71" t="s">
        <v>28</v>
      </c>
      <c r="AA26" s="71" t="s">
        <v>28</v>
      </c>
      <c r="AB26" s="71" t="s">
        <v>28</v>
      </c>
      <c r="AC26" s="71" t="s">
        <v>28</v>
      </c>
      <c r="AD26" s="71" t="s">
        <v>28</v>
      </c>
      <c r="AE26" s="71" t="s">
        <v>28</v>
      </c>
      <c r="AF26" s="71" t="s">
        <v>28</v>
      </c>
      <c r="AG26" s="71" t="s">
        <v>28</v>
      </c>
      <c r="AH26" s="71" t="s">
        <v>28</v>
      </c>
      <c r="AI26" s="10"/>
      <c r="AJ26" s="10">
        <f>NPV(AI25,$AI$28:$AI$103)</f>
        <v>0</v>
      </c>
      <c r="AK26" s="10"/>
      <c r="AL26" s="10"/>
      <c r="AM26" s="10"/>
      <c r="AN26" s="10"/>
      <c r="AO26" s="10"/>
      <c r="AR26" s="19"/>
      <c r="AS26" s="19"/>
      <c r="AT26" s="19"/>
      <c r="AU26" s="19"/>
      <c r="AV26" s="19"/>
      <c r="AW26" s="19"/>
      <c r="AX26" s="19"/>
      <c r="AY26" s="19"/>
      <c r="AZ26" s="19"/>
      <c r="BA26" s="19"/>
    </row>
    <row r="27" spans="1:5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>
        <f>-PMT(O4,20,NPV(O4,S28:S51))</f>
        <v>60724.932399196376</v>
      </c>
      <c r="T27" s="10"/>
      <c r="AI27" s="17"/>
      <c r="AJ27" s="10"/>
      <c r="AK27" s="10"/>
      <c r="AL27" s="10"/>
      <c r="AM27" s="10"/>
      <c r="AN27" s="10"/>
      <c r="AO27" s="10"/>
      <c r="AR27" s="19"/>
      <c r="AS27" s="19"/>
      <c r="AT27" s="19"/>
      <c r="AU27" s="19"/>
      <c r="AV27" s="19"/>
      <c r="AW27" s="19"/>
      <c r="AX27" s="19"/>
      <c r="AY27" s="19"/>
      <c r="AZ27" s="19"/>
      <c r="BA27" s="19"/>
    </row>
    <row r="28" spans="1:53">
      <c r="A28" s="10">
        <v>2023</v>
      </c>
      <c r="B28" s="73">
        <f>HLOOKUP($A28,'AEG Input File'!$AC$2:$AZ$8,7,FALSE)*Inflation!$B4/100</f>
        <v>0</v>
      </c>
      <c r="C28" s="10">
        <f>B28</f>
        <v>0</v>
      </c>
      <c r="D28" s="10">
        <f t="shared" ref="D28:D91" si="2">I27+C28</f>
        <v>0</v>
      </c>
      <c r="E28" s="10">
        <f t="shared" ref="E28:E91" si="3">E27+J28</f>
        <v>0</v>
      </c>
      <c r="F28" s="10">
        <f t="shared" ref="F28:F91" si="4">CA137</f>
        <v>0</v>
      </c>
      <c r="G28" s="10">
        <f>CA229</f>
        <v>0</v>
      </c>
      <c r="H28" s="10">
        <f t="shared" ref="H28:H91" si="5">(F28-G28)*$D$2</f>
        <v>0</v>
      </c>
      <c r="I28" s="10">
        <f t="shared" ref="I28:I91" si="6">D28-J28-H28</f>
        <v>0</v>
      </c>
      <c r="J28" s="10">
        <f t="shared" ref="J28:J91" si="7">CA323</f>
        <v>0</v>
      </c>
      <c r="K28" s="10">
        <f t="shared" ref="K28:K91" si="8">(+I28+D28)/2</f>
        <v>0</v>
      </c>
      <c r="L28" s="10">
        <f>IF(A28=1,$N$1*K28,$N$1*K28)</f>
        <v>0</v>
      </c>
      <c r="M28" s="10">
        <f t="shared" ref="M28:M87" si="9">IF(A28=1,($N$3+$N$2)*K28,($N$3+$N$2)*K28)</f>
        <v>0</v>
      </c>
      <c r="N28" s="73">
        <f>HLOOKUP($A28,'AEG Input File'!$BA$2:$BX$8,7,FALSE)*Inflation!$B4/100</f>
        <v>0</v>
      </c>
      <c r="O28" s="10">
        <f t="shared" ref="O28:O91" si="10">AN28*$D$10</f>
        <v>0</v>
      </c>
      <c r="P28" s="10">
        <f>AL28*$T$8</f>
        <v>0</v>
      </c>
      <c r="Q28" s="10">
        <f t="shared" ref="Q28:Q91" si="11">(+AL28-(G28+L28+N28+O28+P28))*$D$1</f>
        <v>0</v>
      </c>
      <c r="R28" s="10">
        <f t="shared" ref="R28:R91" si="12">(+AL28-(G28+L28+N28+O28+P28+Q28))*$D$2</f>
        <v>0</v>
      </c>
      <c r="S28" s="10">
        <f t="shared" ref="S28:S91" si="13">J28+M28+L28+N28+O28+P28+Q28+R28</f>
        <v>0</v>
      </c>
      <c r="T28" s="10">
        <f>S28/(1+$D$3)^(A28-1)</f>
        <v>0</v>
      </c>
      <c r="U28" s="18"/>
      <c r="V28" s="74">
        <v>0</v>
      </c>
      <c r="W28" s="10">
        <f>1+W27</f>
        <v>1</v>
      </c>
      <c r="X28" s="10">
        <v>0</v>
      </c>
      <c r="Y28" s="10">
        <f>+X28</f>
        <v>0</v>
      </c>
      <c r="Z28" s="10">
        <f>X28*$Z$24</f>
        <v>0</v>
      </c>
      <c r="AA28" s="10">
        <v>0</v>
      </c>
      <c r="AB28" s="10">
        <v>0</v>
      </c>
      <c r="AC28" s="10">
        <f t="shared" ref="AC28:AD43" si="14">Y28+AA28</f>
        <v>0</v>
      </c>
      <c r="AD28" s="10">
        <f t="shared" si="14"/>
        <v>0</v>
      </c>
      <c r="AE28" s="10">
        <f t="shared" ref="AE28:AE91" si="15">S28</f>
        <v>0</v>
      </c>
      <c r="AF28" s="10">
        <f t="shared" ref="AF28:AF91" si="16">V28</f>
        <v>0</v>
      </c>
      <c r="AG28" s="10">
        <f t="shared" ref="AG28:AG91" si="17">AF28-AE28</f>
        <v>0</v>
      </c>
      <c r="AH28" s="10">
        <f>AF28-AE28</f>
        <v>0</v>
      </c>
      <c r="AI28" s="17">
        <f>IF(A28=1,AF28-T24,AF28)</f>
        <v>0</v>
      </c>
      <c r="AJ28" s="10"/>
      <c r="AK28" s="10"/>
      <c r="AL28" s="10">
        <f>(+J28+L28+M28+N28+O28-(($D$1+(1-$D$1)*$D$2)*(G28+L28+N28+O28)))/$T$16</f>
        <v>0</v>
      </c>
      <c r="AM28" s="10"/>
      <c r="AN28" s="10">
        <f>C28-J27+AN27</f>
        <v>0</v>
      </c>
      <c r="AO28" s="10"/>
      <c r="AR28" s="19"/>
      <c r="AS28" s="19"/>
      <c r="AT28" s="19"/>
      <c r="AU28" s="19"/>
      <c r="AV28" s="19"/>
      <c r="AW28" s="19"/>
      <c r="AX28" s="19"/>
      <c r="AY28" s="19"/>
      <c r="AZ28" s="19"/>
      <c r="BA28" s="19"/>
    </row>
    <row r="29" spans="1:53">
      <c r="A29" s="10">
        <f t="shared" ref="A29:A91" si="18">1+A28</f>
        <v>2024</v>
      </c>
      <c r="B29" s="73">
        <f>HLOOKUP($A29,'AEG Input File'!$AC$2:$AZ$8,7,FALSE)*Inflation!$B5/100</f>
        <v>8308.6038949336325</v>
      </c>
      <c r="C29" s="10">
        <f t="shared" ref="C29:C92" si="19">B29</f>
        <v>8308.6038949336325</v>
      </c>
      <c r="D29" s="10">
        <f>I28+C29</f>
        <v>8308.6038949336325</v>
      </c>
      <c r="E29" s="10">
        <f t="shared" si="3"/>
        <v>830.8603894933633</v>
      </c>
      <c r="F29" s="10">
        <f t="shared" si="4"/>
        <v>1661.7207789867266</v>
      </c>
      <c r="G29" s="10">
        <f t="shared" ref="G29:G92" si="20">CA230</f>
        <v>830.8603894933633</v>
      </c>
      <c r="H29" s="10">
        <f t="shared" si="5"/>
        <v>174.48068179360629</v>
      </c>
      <c r="I29" s="10">
        <f t="shared" si="6"/>
        <v>7303.2628236466635</v>
      </c>
      <c r="J29" s="10">
        <f t="shared" si="7"/>
        <v>830.8603894933633</v>
      </c>
      <c r="K29" s="10">
        <f t="shared" si="8"/>
        <v>7805.9333592901476</v>
      </c>
      <c r="L29" s="10">
        <f t="shared" ref="L29:L92" si="21">IF(A29=1,$N$1*K29,$N$1*K29)</f>
        <v>202.95426734154384</v>
      </c>
      <c r="M29" s="10">
        <f t="shared" si="9"/>
        <v>370.78183456628199</v>
      </c>
      <c r="N29" s="73">
        <f>HLOOKUP($A29,'AEG Input File'!$BA$2:$BX$8,7,FALSE)*Inflation!$B5/100</f>
        <v>45280.762268060163</v>
      </c>
      <c r="O29" s="10">
        <f t="shared" si="10"/>
        <v>124.62905842400448</v>
      </c>
      <c r="P29" s="10">
        <f t="shared" ref="P29:P92" si="22">AL29*$T$8</f>
        <v>0</v>
      </c>
      <c r="Q29" s="10">
        <f t="shared" si="11"/>
        <v>-4.7955752292735978</v>
      </c>
      <c r="R29" s="10">
        <f t="shared" si="12"/>
        <v>-60.390700146802409</v>
      </c>
      <c r="S29" s="10">
        <f t="shared" si="13"/>
        <v>46744.801542509274</v>
      </c>
      <c r="T29" s="10">
        <f t="shared" ref="T29:T92" si="23">S29/(1+$D$3)^(A29-1)</f>
        <v>6.873599223302345E-54</v>
      </c>
      <c r="U29" s="18"/>
      <c r="V29" s="74">
        <v>0</v>
      </c>
      <c r="W29" s="10">
        <f t="shared" ref="W29:W92" si="24">1+W28</f>
        <v>2</v>
      </c>
      <c r="X29" s="10">
        <v>0</v>
      </c>
      <c r="Y29" s="10">
        <f t="shared" ref="Y29:Y92" si="25">+X29</f>
        <v>0</v>
      </c>
      <c r="Z29" s="10">
        <f t="shared" ref="Z29:Z92" si="26">X29*$Z$24</f>
        <v>0</v>
      </c>
      <c r="AA29" s="10">
        <v>0</v>
      </c>
      <c r="AB29" s="10">
        <v>0</v>
      </c>
      <c r="AC29" s="10">
        <f t="shared" si="14"/>
        <v>0</v>
      </c>
      <c r="AD29" s="10">
        <f t="shared" si="14"/>
        <v>0</v>
      </c>
      <c r="AE29" s="10">
        <f t="shared" si="15"/>
        <v>46744.801542509274</v>
      </c>
      <c r="AF29" s="10">
        <f t="shared" si="16"/>
        <v>0</v>
      </c>
      <c r="AG29" s="10">
        <f t="shared" si="17"/>
        <v>-46744.801542509274</v>
      </c>
      <c r="AH29" s="10">
        <f t="shared" ref="AH29:AH92" si="27">AF29-AE29</f>
        <v>-46744.801542509274</v>
      </c>
      <c r="AI29" s="17">
        <f t="shared" ref="AI29:AI92" si="28">IF(A29=1,AF29-T25,AF29)</f>
        <v>0</v>
      </c>
      <c r="AJ29" s="10"/>
      <c r="AK29" s="10"/>
      <c r="AL29" s="10">
        <f t="shared" ref="AL29:AL92" si="29">(+J29+L29+M29+N29+O29-(($D$1+(1-$D$1)*$D$2)*(G29+L29+N29+O29)))/$T$16</f>
        <v>46146.835645485975</v>
      </c>
      <c r="AM29" s="10"/>
      <c r="AN29" s="10">
        <f t="shared" ref="AN29:AN92" si="30">C29-J28+AN28</f>
        <v>8308.6038949336325</v>
      </c>
      <c r="AO29" s="10"/>
      <c r="AR29" s="19"/>
      <c r="AS29" s="19"/>
      <c r="AT29" s="19"/>
      <c r="AU29" s="19"/>
      <c r="AV29" s="19"/>
      <c r="AW29" s="19"/>
      <c r="AX29" s="19"/>
      <c r="AY29" s="19"/>
      <c r="AZ29" s="19"/>
      <c r="BA29" s="19"/>
    </row>
    <row r="30" spans="1:53">
      <c r="A30" s="10">
        <f t="shared" si="18"/>
        <v>2025</v>
      </c>
      <c r="B30" s="73">
        <f>HLOOKUP($A30,'AEG Input File'!$AC$2:$AZ$8,7,FALSE)*Inflation!$B6/100</f>
        <v>8469.7098625752933</v>
      </c>
      <c r="C30" s="10">
        <f t="shared" si="19"/>
        <v>8469.7098625752933</v>
      </c>
      <c r="D30" s="10">
        <f t="shared" si="2"/>
        <v>15772.972686221958</v>
      </c>
      <c r="E30" s="10">
        <f t="shared" si="3"/>
        <v>2508.6917652442562</v>
      </c>
      <c r="F30" s="10">
        <f t="shared" si="4"/>
        <v>4352.6952188938212</v>
      </c>
      <c r="G30" s="10">
        <f t="shared" si="20"/>
        <v>1677.8313757508927</v>
      </c>
      <c r="H30" s="10">
        <f t="shared" si="5"/>
        <v>561.72140706001494</v>
      </c>
      <c r="I30" s="10">
        <f t="shared" si="6"/>
        <v>13533.41990341105</v>
      </c>
      <c r="J30" s="10">
        <f t="shared" si="7"/>
        <v>1677.8313757508927</v>
      </c>
      <c r="K30" s="10">
        <f t="shared" si="8"/>
        <v>14653.196294816504</v>
      </c>
      <c r="L30" s="10">
        <f t="shared" si="21"/>
        <v>380.98310366522907</v>
      </c>
      <c r="M30" s="10">
        <f t="shared" si="9"/>
        <v>696.02682400378399</v>
      </c>
      <c r="N30" s="73">
        <f>HLOOKUP($A30,'AEG Input File'!$BA$2:$BX$8,7,FALSE)*Inflation!$B6/100</f>
        <v>46285.656966915711</v>
      </c>
      <c r="O30" s="10">
        <f t="shared" si="10"/>
        <v>239.21180052023342</v>
      </c>
      <c r="P30" s="10">
        <f t="shared" si="22"/>
        <v>0</v>
      </c>
      <c r="Q30" s="10">
        <f t="shared" si="11"/>
        <v>1.3803867260833567</v>
      </c>
      <c r="R30" s="10">
        <f t="shared" si="12"/>
        <v>17.383216168240761</v>
      </c>
      <c r="S30" s="10">
        <f t="shared" si="13"/>
        <v>49298.473673750181</v>
      </c>
      <c r="T30" s="10">
        <f t="shared" si="23"/>
        <v>6.7872968068726577E-54</v>
      </c>
      <c r="U30" s="18"/>
      <c r="V30" s="74">
        <v>0</v>
      </c>
      <c r="W30" s="10">
        <f t="shared" si="24"/>
        <v>3</v>
      </c>
      <c r="X30" s="10">
        <v>0</v>
      </c>
      <c r="Y30" s="10">
        <f t="shared" si="25"/>
        <v>0</v>
      </c>
      <c r="Z30" s="10">
        <f t="shared" si="26"/>
        <v>0</v>
      </c>
      <c r="AA30" s="10">
        <v>0</v>
      </c>
      <c r="AB30" s="10">
        <v>0</v>
      </c>
      <c r="AC30" s="10">
        <f t="shared" si="14"/>
        <v>0</v>
      </c>
      <c r="AD30" s="10">
        <f t="shared" si="14"/>
        <v>0</v>
      </c>
      <c r="AE30" s="10">
        <f t="shared" si="15"/>
        <v>49298.473673750181</v>
      </c>
      <c r="AF30" s="10">
        <f t="shared" si="16"/>
        <v>0</v>
      </c>
      <c r="AG30" s="10">
        <f t="shared" si="17"/>
        <v>-49298.473673750181</v>
      </c>
      <c r="AH30" s="10">
        <f t="shared" si="27"/>
        <v>-49298.473673750181</v>
      </c>
      <c r="AI30" s="17">
        <f t="shared" si="28"/>
        <v>0</v>
      </c>
      <c r="AJ30" s="10"/>
      <c r="AK30" s="10"/>
      <c r="AL30" s="10">
        <f t="shared" si="29"/>
        <v>48667.840853426918</v>
      </c>
      <c r="AM30" s="10"/>
      <c r="AN30" s="10">
        <f t="shared" si="30"/>
        <v>15947.453368015562</v>
      </c>
      <c r="AO30" s="10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1:53">
      <c r="A31" s="10">
        <f t="shared" si="18"/>
        <v>2026</v>
      </c>
      <c r="B31" s="73">
        <f>HLOOKUP($A31,'AEG Input File'!$AC$2:$AZ$8,7,FALSE)*Inflation!$B7/100</f>
        <v>8600.5621191384671</v>
      </c>
      <c r="C31" s="10">
        <f t="shared" si="19"/>
        <v>8600.5621191384671</v>
      </c>
      <c r="D31" s="10">
        <f t="shared" si="2"/>
        <v>22133.982022549517</v>
      </c>
      <c r="E31" s="10">
        <f t="shared" si="3"/>
        <v>5046.5793529089951</v>
      </c>
      <c r="F31" s="10">
        <f t="shared" si="4"/>
        <v>6025.6715276790446</v>
      </c>
      <c r="G31" s="10">
        <f t="shared" si="20"/>
        <v>2537.8875876647394</v>
      </c>
      <c r="H31" s="10">
        <f t="shared" si="5"/>
        <v>732.43462740300413</v>
      </c>
      <c r="I31" s="10">
        <f t="shared" si="6"/>
        <v>18863.659807481774</v>
      </c>
      <c r="J31" s="10">
        <f t="shared" si="7"/>
        <v>2537.8875876647394</v>
      </c>
      <c r="K31" s="10">
        <f t="shared" si="8"/>
        <v>20498.820915015647</v>
      </c>
      <c r="L31" s="10">
        <f t="shared" si="21"/>
        <v>532.96934379040681</v>
      </c>
      <c r="M31" s="10">
        <f t="shared" si="9"/>
        <v>973.69399346324326</v>
      </c>
      <c r="N31" s="73">
        <f>HLOOKUP($A31,'AEG Input File'!$BA$2:$BX$8,7,FALSE)*Inflation!$B7/100</f>
        <v>47088.260815422174</v>
      </c>
      <c r="O31" s="10">
        <f t="shared" si="10"/>
        <v>343.05276167104699</v>
      </c>
      <c r="P31" s="10">
        <f t="shared" si="22"/>
        <v>0</v>
      </c>
      <c r="Q31" s="10">
        <f t="shared" si="11"/>
        <v>6.6293127506473599</v>
      </c>
      <c r="R31" s="10">
        <f t="shared" si="12"/>
        <v>83.482964892276641</v>
      </c>
      <c r="S31" s="10">
        <f t="shared" si="13"/>
        <v>51565.976779654535</v>
      </c>
      <c r="T31" s="10">
        <f t="shared" si="23"/>
        <v>6.6472053956775316E-54</v>
      </c>
      <c r="U31" s="18"/>
      <c r="V31" s="74">
        <v>0</v>
      </c>
      <c r="W31" s="10">
        <f t="shared" si="24"/>
        <v>4</v>
      </c>
      <c r="X31" s="10">
        <v>0</v>
      </c>
      <c r="Y31" s="10">
        <f t="shared" si="25"/>
        <v>0</v>
      </c>
      <c r="Z31" s="10">
        <f t="shared" si="26"/>
        <v>0</v>
      </c>
      <c r="AA31" s="10">
        <v>0</v>
      </c>
      <c r="AB31" s="10">
        <v>0</v>
      </c>
      <c r="AC31" s="10">
        <f t="shared" si="14"/>
        <v>0</v>
      </c>
      <c r="AD31" s="10">
        <f t="shared" si="14"/>
        <v>0</v>
      </c>
      <c r="AE31" s="10">
        <f t="shared" si="15"/>
        <v>51565.976779654535</v>
      </c>
      <c r="AF31" s="10">
        <f t="shared" si="16"/>
        <v>0</v>
      </c>
      <c r="AG31" s="10">
        <f t="shared" si="17"/>
        <v>-51565.976779654535</v>
      </c>
      <c r="AH31" s="10">
        <f t="shared" si="27"/>
        <v>-51565.976779654535</v>
      </c>
      <c r="AI31" s="17">
        <f t="shared" si="28"/>
        <v>0</v>
      </c>
      <c r="AJ31" s="10"/>
      <c r="AK31" s="10"/>
      <c r="AL31" s="10">
        <f t="shared" si="29"/>
        <v>50906.337749357481</v>
      </c>
      <c r="AM31" s="10"/>
      <c r="AN31" s="10">
        <f t="shared" si="30"/>
        <v>22870.184111403134</v>
      </c>
      <c r="AO31" s="10"/>
      <c r="AR31" s="19"/>
      <c r="AS31" s="19"/>
      <c r="AT31" s="19"/>
      <c r="AU31" s="19"/>
      <c r="AV31" s="19"/>
      <c r="AW31" s="19"/>
      <c r="AX31" s="19"/>
      <c r="AY31" s="19"/>
      <c r="AZ31" s="19"/>
      <c r="BA31" s="19"/>
    </row>
    <row r="32" spans="1:53">
      <c r="A32" s="10">
        <f t="shared" si="18"/>
        <v>2027</v>
      </c>
      <c r="B32" s="73">
        <f>HLOOKUP($A32,'AEG Input File'!$AC$2:$AZ$8,7,FALSE)*Inflation!$B8/100</f>
        <v>8747.3065062368423</v>
      </c>
      <c r="C32" s="10">
        <f t="shared" si="19"/>
        <v>8747.3065062368423</v>
      </c>
      <c r="D32" s="10">
        <f t="shared" si="2"/>
        <v>27610.966313718614</v>
      </c>
      <c r="E32" s="10">
        <f t="shared" si="3"/>
        <v>8459.1975911974187</v>
      </c>
      <c r="F32" s="10">
        <f t="shared" si="4"/>
        <v>7084.9766416824887</v>
      </c>
      <c r="G32" s="10">
        <f t="shared" si="20"/>
        <v>3412.6182382884235</v>
      </c>
      <c r="H32" s="10">
        <f t="shared" si="5"/>
        <v>771.19526471275367</v>
      </c>
      <c r="I32" s="10">
        <f t="shared" si="6"/>
        <v>23427.152810717438</v>
      </c>
      <c r="J32" s="10">
        <f t="shared" si="7"/>
        <v>3412.6182382884235</v>
      </c>
      <c r="K32" s="10">
        <f t="shared" si="8"/>
        <v>25519.059562218026</v>
      </c>
      <c r="L32" s="10">
        <f t="shared" si="21"/>
        <v>663.49554861766865</v>
      </c>
      <c r="M32" s="10">
        <f t="shared" si="9"/>
        <v>1212.1553292053563</v>
      </c>
      <c r="N32" s="73">
        <f>HLOOKUP($A32,'AEG Input File'!$BA$2:$BX$8,7,FALSE)*Inflation!$B8/100</f>
        <v>47893.898306797986</v>
      </c>
      <c r="O32" s="10">
        <f t="shared" si="10"/>
        <v>436.19404544962856</v>
      </c>
      <c r="P32" s="10">
        <f t="shared" si="22"/>
        <v>0</v>
      </c>
      <c r="Q32" s="10">
        <f t="shared" si="11"/>
        <v>11.06811446037821</v>
      </c>
      <c r="R32" s="10">
        <f t="shared" si="12"/>
        <v>139.38081452398342</v>
      </c>
      <c r="S32" s="10">
        <f t="shared" si="13"/>
        <v>53768.810397343426</v>
      </c>
      <c r="T32" s="10">
        <f t="shared" si="23"/>
        <v>6.4896124141385099E-54</v>
      </c>
      <c r="U32" s="18"/>
      <c r="V32" s="74">
        <v>0</v>
      </c>
      <c r="W32" s="10">
        <f t="shared" si="24"/>
        <v>5</v>
      </c>
      <c r="X32" s="10">
        <v>0</v>
      </c>
      <c r="Y32" s="10">
        <f t="shared" si="25"/>
        <v>0</v>
      </c>
      <c r="Z32" s="10">
        <f t="shared" si="26"/>
        <v>0</v>
      </c>
      <c r="AA32" s="10">
        <v>0</v>
      </c>
      <c r="AB32" s="10">
        <v>0</v>
      </c>
      <c r="AC32" s="10">
        <f t="shared" si="14"/>
        <v>0</v>
      </c>
      <c r="AD32" s="10">
        <f t="shared" si="14"/>
        <v>0</v>
      </c>
      <c r="AE32" s="10">
        <f t="shared" si="15"/>
        <v>53768.810397343426</v>
      </c>
      <c r="AF32" s="10">
        <f t="shared" si="16"/>
        <v>0</v>
      </c>
      <c r="AG32" s="10">
        <f t="shared" si="17"/>
        <v>-53768.810397343426</v>
      </c>
      <c r="AH32" s="10">
        <f t="shared" si="27"/>
        <v>-53768.810397343426</v>
      </c>
      <c r="AI32" s="17">
        <f t="shared" si="28"/>
        <v>0</v>
      </c>
      <c r="AJ32" s="10"/>
      <c r="AK32" s="10"/>
      <c r="AL32" s="10">
        <f t="shared" si="29"/>
        <v>53080.992418014008</v>
      </c>
      <c r="AM32" s="10"/>
      <c r="AN32" s="10">
        <f t="shared" si="30"/>
        <v>29079.603029975238</v>
      </c>
      <c r="AO32" s="10"/>
      <c r="AR32" s="19"/>
      <c r="AS32" s="19"/>
      <c r="AT32" s="19"/>
      <c r="AU32" s="19"/>
      <c r="AV32" s="19"/>
      <c r="AW32" s="19"/>
      <c r="AX32" s="19"/>
      <c r="AY32" s="19"/>
      <c r="AZ32" s="19"/>
      <c r="BA32" s="19"/>
    </row>
    <row r="33" spans="1:53">
      <c r="A33" s="10">
        <f t="shared" si="18"/>
        <v>2028</v>
      </c>
      <c r="B33" s="73">
        <f>HLOOKUP($A33,'AEG Input File'!$AC$2:$AZ$8,7,FALSE)*Inflation!$B9/100</f>
        <v>8895.9277900378747</v>
      </c>
      <c r="C33" s="10">
        <f t="shared" si="19"/>
        <v>8895.9277900378747</v>
      </c>
      <c r="D33" s="10">
        <f t="shared" si="2"/>
        <v>32323.080600755311</v>
      </c>
      <c r="E33" s="10">
        <f t="shared" si="3"/>
        <v>12761.40860848963</v>
      </c>
      <c r="F33" s="10">
        <f t="shared" si="4"/>
        <v>8162.4933117429791</v>
      </c>
      <c r="G33" s="10">
        <f t="shared" si="20"/>
        <v>4302.2110172922112</v>
      </c>
      <c r="H33" s="10">
        <f t="shared" si="5"/>
        <v>810.65928183466121</v>
      </c>
      <c r="I33" s="10">
        <f t="shared" si="6"/>
        <v>27210.210301628438</v>
      </c>
      <c r="J33" s="10">
        <f t="shared" si="7"/>
        <v>4302.2110172922112</v>
      </c>
      <c r="K33" s="10">
        <f t="shared" si="8"/>
        <v>29766.645451191875</v>
      </c>
      <c r="L33" s="10">
        <f t="shared" si="21"/>
        <v>773.93278173098872</v>
      </c>
      <c r="M33" s="10">
        <f t="shared" si="9"/>
        <v>1413.915658931614</v>
      </c>
      <c r="N33" s="73">
        <f>HLOOKUP($A33,'AEG Input File'!$BA$2:$BX$8,7,FALSE)*Inflation!$B9/100</f>
        <v>48709.928855607475</v>
      </c>
      <c r="O33" s="10">
        <f t="shared" si="10"/>
        <v>518.44368872587029</v>
      </c>
      <c r="P33" s="10">
        <f t="shared" si="22"/>
        <v>0</v>
      </c>
      <c r="Q33" s="10">
        <f t="shared" si="11"/>
        <v>14.746450732704314</v>
      </c>
      <c r="R33" s="10">
        <f t="shared" si="12"/>
        <v>185.70211952722224</v>
      </c>
      <c r="S33" s="10">
        <f t="shared" si="13"/>
        <v>55918.880572548085</v>
      </c>
      <c r="T33" s="10">
        <f t="shared" si="23"/>
        <v>6.3191589901536537E-54</v>
      </c>
      <c r="U33" s="18"/>
      <c r="V33" s="74">
        <v>0</v>
      </c>
      <c r="W33" s="10">
        <f t="shared" si="24"/>
        <v>6</v>
      </c>
      <c r="X33" s="10">
        <v>0</v>
      </c>
      <c r="Y33" s="10">
        <f t="shared" si="25"/>
        <v>0</v>
      </c>
      <c r="Z33" s="10">
        <f t="shared" si="26"/>
        <v>0</v>
      </c>
      <c r="AA33" s="10">
        <v>0</v>
      </c>
      <c r="AB33" s="10">
        <v>0</v>
      </c>
      <c r="AC33" s="10">
        <f t="shared" si="14"/>
        <v>0</v>
      </c>
      <c r="AD33" s="10">
        <f t="shared" si="14"/>
        <v>0</v>
      </c>
      <c r="AE33" s="10">
        <f t="shared" si="15"/>
        <v>55918.880572548085</v>
      </c>
      <c r="AF33" s="10">
        <f t="shared" si="16"/>
        <v>0</v>
      </c>
      <c r="AG33" s="10">
        <f t="shared" si="17"/>
        <v>-55918.880572548085</v>
      </c>
      <c r="AH33" s="10">
        <f t="shared" si="27"/>
        <v>-55918.880572548085</v>
      </c>
      <c r="AI33" s="17">
        <f t="shared" si="28"/>
        <v>0</v>
      </c>
      <c r="AJ33" s="10"/>
      <c r="AK33" s="10"/>
      <c r="AL33" s="10">
        <f t="shared" si="29"/>
        <v>55203.558601361736</v>
      </c>
      <c r="AM33" s="10"/>
      <c r="AN33" s="10">
        <f t="shared" si="30"/>
        <v>34562.91258172469</v>
      </c>
      <c r="AO33" s="10"/>
      <c r="AR33" s="19"/>
      <c r="AS33" s="19"/>
      <c r="AT33" s="19"/>
      <c r="AU33" s="19"/>
      <c r="AV33" s="19"/>
      <c r="AW33" s="19"/>
      <c r="AX33" s="19"/>
      <c r="AY33" s="19"/>
      <c r="AZ33" s="19"/>
      <c r="BA33" s="19"/>
    </row>
    <row r="34" spans="1:53">
      <c r="A34" s="10">
        <f t="shared" si="18"/>
        <v>2029</v>
      </c>
      <c r="B34" s="73">
        <f>HLOOKUP($A34,'AEG Input File'!$AC$2:$AZ$8,7,FALSE)*Inflation!$B10/100</f>
        <v>9043.4871911460577</v>
      </c>
      <c r="C34" s="10">
        <f t="shared" si="19"/>
        <v>9043.4871911460577</v>
      </c>
      <c r="D34" s="10">
        <f t="shared" si="2"/>
        <v>36253.697492774496</v>
      </c>
      <c r="E34" s="10">
        <f t="shared" si="3"/>
        <v>17967.968344896446</v>
      </c>
      <c r="F34" s="10">
        <f t="shared" si="4"/>
        <v>8779.9480968804073</v>
      </c>
      <c r="G34" s="10">
        <f t="shared" si="20"/>
        <v>5206.5597364068171</v>
      </c>
      <c r="H34" s="10">
        <f t="shared" si="5"/>
        <v>750.41155569945386</v>
      </c>
      <c r="I34" s="10">
        <f t="shared" si="6"/>
        <v>30296.726200668225</v>
      </c>
      <c r="J34" s="10">
        <f t="shared" si="7"/>
        <v>5206.5597364068171</v>
      </c>
      <c r="K34" s="10">
        <f t="shared" si="8"/>
        <v>33275.211846721359</v>
      </c>
      <c r="L34" s="10">
        <f t="shared" si="21"/>
        <v>865.15550801475524</v>
      </c>
      <c r="M34" s="10">
        <f t="shared" si="9"/>
        <v>1580.5725627192646</v>
      </c>
      <c r="N34" s="73">
        <f>HLOOKUP($A34,'AEG Input File'!$BA$2:$BX$8,7,FALSE)*Inflation!$B10/100</f>
        <v>49520.257468351898</v>
      </c>
      <c r="O34" s="10">
        <f t="shared" si="10"/>
        <v>589.56283133367799</v>
      </c>
      <c r="P34" s="10">
        <f t="shared" si="22"/>
        <v>0</v>
      </c>
      <c r="Q34" s="10">
        <f t="shared" si="11"/>
        <v>17.701679117551098</v>
      </c>
      <c r="R34" s="10">
        <f t="shared" si="12"/>
        <v>222.9173236940093</v>
      </c>
      <c r="S34" s="10">
        <f t="shared" si="13"/>
        <v>58002.727109637977</v>
      </c>
      <c r="T34" s="10">
        <f t="shared" si="23"/>
        <v>6.1370789279725024E-54</v>
      </c>
      <c r="U34" s="18"/>
      <c r="V34" s="74">
        <v>0</v>
      </c>
      <c r="W34" s="10">
        <f t="shared" si="24"/>
        <v>7</v>
      </c>
      <c r="X34" s="10">
        <v>0</v>
      </c>
      <c r="Y34" s="10">
        <f t="shared" si="25"/>
        <v>0</v>
      </c>
      <c r="Z34" s="10">
        <f t="shared" si="26"/>
        <v>0</v>
      </c>
      <c r="AA34" s="10">
        <v>0</v>
      </c>
      <c r="AB34" s="10">
        <v>0</v>
      </c>
      <c r="AC34" s="10">
        <f t="shared" si="14"/>
        <v>0</v>
      </c>
      <c r="AD34" s="10">
        <f t="shared" si="14"/>
        <v>0</v>
      </c>
      <c r="AE34" s="10">
        <f t="shared" si="15"/>
        <v>58002.727109637977</v>
      </c>
      <c r="AF34" s="10">
        <f t="shared" si="16"/>
        <v>0</v>
      </c>
      <c r="AG34" s="10">
        <f t="shared" si="17"/>
        <v>-58002.727109637977</v>
      </c>
      <c r="AH34" s="10">
        <f t="shared" si="27"/>
        <v>-58002.727109637977</v>
      </c>
      <c r="AI34" s="17">
        <f t="shared" si="28"/>
        <v>0</v>
      </c>
      <c r="AJ34" s="10"/>
      <c r="AK34" s="10"/>
      <c r="AL34" s="10">
        <f t="shared" si="29"/>
        <v>57260.748288434268</v>
      </c>
      <c r="AM34" s="10"/>
      <c r="AN34" s="10">
        <f t="shared" si="30"/>
        <v>39304.188755578536</v>
      </c>
      <c r="AO34" s="10"/>
      <c r="AR34" s="19"/>
      <c r="AS34" s="19"/>
      <c r="AT34" s="19"/>
      <c r="AU34" s="19"/>
      <c r="AV34" s="19"/>
      <c r="AW34" s="19"/>
      <c r="AX34" s="19"/>
      <c r="AY34" s="19"/>
      <c r="AZ34" s="19"/>
      <c r="BA34" s="19"/>
    </row>
    <row r="35" spans="1:53">
      <c r="A35" s="10">
        <f t="shared" si="18"/>
        <v>2030</v>
      </c>
      <c r="B35" s="73">
        <f>HLOOKUP($A35,'AEG Input File'!$AC$2:$AZ$8,7,FALSE)*Inflation!$B11/100</f>
        <v>9192.8466030177806</v>
      </c>
      <c r="C35" s="10">
        <f t="shared" si="19"/>
        <v>9192.8466030177806</v>
      </c>
      <c r="D35" s="10">
        <f t="shared" si="2"/>
        <v>39489.572803686009</v>
      </c>
      <c r="E35" s="10">
        <f t="shared" si="3"/>
        <v>24093.812741605041</v>
      </c>
      <c r="F35" s="10">
        <f t="shared" si="4"/>
        <v>8926.8331111851385</v>
      </c>
      <c r="G35" s="10">
        <f t="shared" si="20"/>
        <v>6125.844396708595</v>
      </c>
      <c r="H35" s="10">
        <f t="shared" si="5"/>
        <v>588.20763004007415</v>
      </c>
      <c r="I35" s="10">
        <f t="shared" si="6"/>
        <v>32775.520776937345</v>
      </c>
      <c r="J35" s="10">
        <f t="shared" si="7"/>
        <v>6125.844396708595</v>
      </c>
      <c r="K35" s="10">
        <f t="shared" si="8"/>
        <v>36132.546790311681</v>
      </c>
      <c r="L35" s="10">
        <f t="shared" si="21"/>
        <v>939.44621654810362</v>
      </c>
      <c r="M35" s="10">
        <f t="shared" si="9"/>
        <v>1716.2959725398048</v>
      </c>
      <c r="N35" s="73">
        <f>HLOOKUP($A35,'AEG Input File'!$BA$2:$BX$8,7,FALSE)*Inflation!$B11/100</f>
        <v>50340.563482793572</v>
      </c>
      <c r="O35" s="10">
        <f t="shared" si="10"/>
        <v>649.35713433284252</v>
      </c>
      <c r="P35" s="10">
        <f t="shared" si="22"/>
        <v>0</v>
      </c>
      <c r="Q35" s="10">
        <f t="shared" si="11"/>
        <v>20.015549389871389</v>
      </c>
      <c r="R35" s="10">
        <f t="shared" si="12"/>
        <v>252.05590230316193</v>
      </c>
      <c r="S35" s="10">
        <f t="shared" si="13"/>
        <v>60043.578654615951</v>
      </c>
      <c r="T35" s="10">
        <f t="shared" si="23"/>
        <v>5.948292908336231E-54</v>
      </c>
      <c r="U35" s="18"/>
      <c r="V35" s="74">
        <v>0</v>
      </c>
      <c r="W35" s="10">
        <f t="shared" si="24"/>
        <v>8</v>
      </c>
      <c r="X35" s="10">
        <v>0</v>
      </c>
      <c r="Y35" s="10">
        <f t="shared" si="25"/>
        <v>0</v>
      </c>
      <c r="Z35" s="10">
        <f t="shared" si="26"/>
        <v>0</v>
      </c>
      <c r="AA35" s="10">
        <v>0</v>
      </c>
      <c r="AB35" s="10">
        <v>0</v>
      </c>
      <c r="AC35" s="10">
        <f t="shared" si="14"/>
        <v>0</v>
      </c>
      <c r="AD35" s="10">
        <f t="shared" si="14"/>
        <v>0</v>
      </c>
      <c r="AE35" s="10">
        <f t="shared" si="15"/>
        <v>60043.578654615951</v>
      </c>
      <c r="AF35" s="10">
        <f t="shared" si="16"/>
        <v>0</v>
      </c>
      <c r="AG35" s="10">
        <f t="shared" si="17"/>
        <v>-60043.578654615951</v>
      </c>
      <c r="AH35" s="10">
        <f t="shared" si="27"/>
        <v>-60043.578654615951</v>
      </c>
      <c r="AI35" s="17">
        <f t="shared" si="28"/>
        <v>0</v>
      </c>
      <c r="AJ35" s="10"/>
      <c r="AK35" s="10"/>
      <c r="AL35" s="10">
        <f t="shared" si="29"/>
        <v>59275.492981216616</v>
      </c>
      <c r="AM35" s="10"/>
      <c r="AN35" s="10">
        <f t="shared" si="30"/>
        <v>43290.4756221895</v>
      </c>
      <c r="AO35" s="10"/>
      <c r="AR35" s="19"/>
      <c r="AS35" s="19"/>
      <c r="AT35" s="19"/>
      <c r="AU35" s="19"/>
      <c r="AV35" s="19"/>
      <c r="AW35" s="19"/>
      <c r="AX35" s="19"/>
      <c r="AY35" s="19"/>
      <c r="AZ35" s="19"/>
      <c r="BA35" s="19"/>
    </row>
    <row r="36" spans="1:53">
      <c r="A36" s="10">
        <f t="shared" si="18"/>
        <v>2031</v>
      </c>
      <c r="B36" s="73">
        <f>HLOOKUP($A36,'AEG Input File'!$AC$2:$AZ$8,7,FALSE)*Inflation!$B12/100</f>
        <v>9344.0147757795585</v>
      </c>
      <c r="C36" s="10">
        <f t="shared" si="19"/>
        <v>9344.0147757795585</v>
      </c>
      <c r="D36" s="10">
        <f t="shared" si="2"/>
        <v>42119.535552716901</v>
      </c>
      <c r="E36" s="10">
        <f t="shared" si="3"/>
        <v>31154.05861589159</v>
      </c>
      <c r="F36" s="10">
        <f t="shared" si="4"/>
        <v>9074.7563778148669</v>
      </c>
      <c r="G36" s="10">
        <f t="shared" si="20"/>
        <v>7060.245874286551</v>
      </c>
      <c r="H36" s="10">
        <f t="shared" si="5"/>
        <v>423.04720574094631</v>
      </c>
      <c r="I36" s="10">
        <f t="shared" si="6"/>
        <v>34636.242472689402</v>
      </c>
      <c r="J36" s="10">
        <f t="shared" si="7"/>
        <v>7060.245874286551</v>
      </c>
      <c r="K36" s="10">
        <f t="shared" si="8"/>
        <v>38377.889012703148</v>
      </c>
      <c r="L36" s="10">
        <f t="shared" si="21"/>
        <v>997.82511433028185</v>
      </c>
      <c r="M36" s="10">
        <f t="shared" si="9"/>
        <v>1822.9497281033996</v>
      </c>
      <c r="N36" s="73">
        <f>HLOOKUP($A36,'AEG Input File'!$BA$2:$BX$8,7,FALSE)*Inflation!$B12/100</f>
        <v>51170.896163504483</v>
      </c>
      <c r="O36" s="10">
        <f t="shared" si="10"/>
        <v>697.62969001890701</v>
      </c>
      <c r="P36" s="10">
        <f t="shared" si="22"/>
        <v>0</v>
      </c>
      <c r="Q36" s="10">
        <f t="shared" si="11"/>
        <v>21.726476164486577</v>
      </c>
      <c r="R36" s="10">
        <f t="shared" si="12"/>
        <v>273.60161076962589</v>
      </c>
      <c r="S36" s="10">
        <f t="shared" si="13"/>
        <v>62044.87465717773</v>
      </c>
      <c r="T36" s="10">
        <f t="shared" si="23"/>
        <v>5.754984666238667E-54</v>
      </c>
      <c r="U36" s="18"/>
      <c r="V36" s="74">
        <v>0</v>
      </c>
      <c r="W36" s="10">
        <f t="shared" si="24"/>
        <v>9</v>
      </c>
      <c r="X36" s="10">
        <v>0</v>
      </c>
      <c r="Y36" s="10">
        <f t="shared" si="25"/>
        <v>0</v>
      </c>
      <c r="Z36" s="10">
        <f t="shared" si="26"/>
        <v>0</v>
      </c>
      <c r="AA36" s="10">
        <v>0</v>
      </c>
      <c r="AB36" s="10">
        <v>0</v>
      </c>
      <c r="AC36" s="10">
        <f t="shared" si="14"/>
        <v>0</v>
      </c>
      <c r="AD36" s="10">
        <f t="shared" si="14"/>
        <v>0</v>
      </c>
      <c r="AE36" s="10">
        <f t="shared" si="15"/>
        <v>62044.87465717773</v>
      </c>
      <c r="AF36" s="10">
        <f t="shared" si="16"/>
        <v>0</v>
      </c>
      <c r="AG36" s="10">
        <f t="shared" si="17"/>
        <v>-62044.87465717773</v>
      </c>
      <c r="AH36" s="10">
        <f t="shared" si="27"/>
        <v>-62044.87465717773</v>
      </c>
      <c r="AI36" s="17">
        <f t="shared" si="28"/>
        <v>0</v>
      </c>
      <c r="AJ36" s="10"/>
      <c r="AK36" s="10"/>
      <c r="AL36" s="10">
        <f t="shared" si="29"/>
        <v>61251.1881314934</v>
      </c>
      <c r="AM36" s="10"/>
      <c r="AN36" s="10">
        <f t="shared" si="30"/>
        <v>46508.646001260466</v>
      </c>
      <c r="AO36" s="10"/>
      <c r="AR36" s="19"/>
      <c r="AS36" s="19"/>
      <c r="AT36" s="19"/>
      <c r="AU36" s="19"/>
      <c r="AV36" s="19"/>
      <c r="AW36" s="19"/>
      <c r="AX36" s="19"/>
      <c r="AY36" s="19"/>
      <c r="AZ36" s="19"/>
      <c r="BA36" s="19"/>
    </row>
    <row r="37" spans="1:53">
      <c r="A37" s="10">
        <f t="shared" si="18"/>
        <v>2032</v>
      </c>
      <c r="B37" s="73">
        <f>HLOOKUP($A37,'AEG Input File'!$AC$2:$AZ$8,7,FALSE)*Inflation!$B13/100</f>
        <v>9497.0003200802112</v>
      </c>
      <c r="C37" s="10">
        <f t="shared" si="19"/>
        <v>9497.0003200802112</v>
      </c>
      <c r="D37" s="10">
        <f t="shared" si="2"/>
        <v>44133.242792769612</v>
      </c>
      <c r="E37" s="10">
        <f t="shared" si="3"/>
        <v>39164.004522186166</v>
      </c>
      <c r="F37" s="10">
        <f t="shared" si="4"/>
        <v>9224.9768006365466</v>
      </c>
      <c r="G37" s="10">
        <f t="shared" si="20"/>
        <v>8009.9459062945725</v>
      </c>
      <c r="H37" s="10">
        <f t="shared" si="5"/>
        <v>255.15648781181454</v>
      </c>
      <c r="I37" s="10">
        <f t="shared" si="6"/>
        <v>35868.140398663221</v>
      </c>
      <c r="J37" s="10">
        <f t="shared" si="7"/>
        <v>8009.9459062945725</v>
      </c>
      <c r="K37" s="10">
        <f t="shared" si="8"/>
        <v>40000.691595716416</v>
      </c>
      <c r="L37" s="10">
        <f t="shared" si="21"/>
        <v>1040.0179814886267</v>
      </c>
      <c r="M37" s="10">
        <f t="shared" si="9"/>
        <v>1900.0328507965298</v>
      </c>
      <c r="N37" s="73">
        <f>HLOOKUP($A37,'AEG Input File'!$BA$2:$BX$8,7,FALSE)*Inflation!$B13/100</f>
        <v>52011.30616665259</v>
      </c>
      <c r="O37" s="10">
        <f t="shared" si="10"/>
        <v>734.18100670581191</v>
      </c>
      <c r="P37" s="10">
        <f t="shared" si="22"/>
        <v>0</v>
      </c>
      <c r="Q37" s="10">
        <f t="shared" si="11"/>
        <v>22.824122781030749</v>
      </c>
      <c r="R37" s="10">
        <f t="shared" si="12"/>
        <v>287.42427948353367</v>
      </c>
      <c r="S37" s="10">
        <f t="shared" si="13"/>
        <v>64005.732314202694</v>
      </c>
      <c r="T37" s="10">
        <f t="shared" si="23"/>
        <v>5.5586536154954973E-54</v>
      </c>
      <c r="U37" s="18"/>
      <c r="V37" s="74">
        <v>0</v>
      </c>
      <c r="W37" s="10">
        <f t="shared" si="24"/>
        <v>10</v>
      </c>
      <c r="X37" s="10">
        <v>0</v>
      </c>
      <c r="Y37" s="10">
        <f t="shared" si="25"/>
        <v>0</v>
      </c>
      <c r="Z37" s="10">
        <f t="shared" si="26"/>
        <v>0</v>
      </c>
      <c r="AA37" s="10">
        <v>0</v>
      </c>
      <c r="AB37" s="10">
        <v>0</v>
      </c>
      <c r="AC37" s="10">
        <f t="shared" si="14"/>
        <v>0</v>
      </c>
      <c r="AD37" s="10">
        <f t="shared" si="14"/>
        <v>0</v>
      </c>
      <c r="AE37" s="10">
        <f t="shared" si="15"/>
        <v>64005.732314202694</v>
      </c>
      <c r="AF37" s="10">
        <f t="shared" si="16"/>
        <v>0</v>
      </c>
      <c r="AG37" s="10">
        <f t="shared" si="17"/>
        <v>-64005.732314202694</v>
      </c>
      <c r="AH37" s="10">
        <f t="shared" si="27"/>
        <v>-64005.732314202694</v>
      </c>
      <c r="AI37" s="17">
        <f t="shared" si="28"/>
        <v>0</v>
      </c>
      <c r="AJ37" s="10"/>
      <c r="AK37" s="10"/>
      <c r="AL37" s="10">
        <f t="shared" si="29"/>
        <v>63186.96222908231</v>
      </c>
      <c r="AM37" s="10"/>
      <c r="AN37" s="10">
        <f t="shared" si="30"/>
        <v>48945.400447054126</v>
      </c>
      <c r="AO37" s="10"/>
      <c r="AR37" s="19"/>
      <c r="AS37" s="19"/>
      <c r="AT37" s="19"/>
      <c r="AU37" s="19"/>
      <c r="AV37" s="19"/>
      <c r="AW37" s="19"/>
      <c r="AX37" s="19"/>
      <c r="AY37" s="19"/>
      <c r="AZ37" s="19"/>
      <c r="BA37" s="19"/>
    </row>
    <row r="38" spans="1:53">
      <c r="A38" s="10">
        <f t="shared" si="18"/>
        <v>2033</v>
      </c>
      <c r="B38" s="73">
        <f>HLOOKUP($A38,'AEG Input File'!$AC$2:$AZ$8,7,FALSE)*Inflation!$B14/100</f>
        <v>9651.8117083526049</v>
      </c>
      <c r="C38" s="10">
        <f t="shared" si="19"/>
        <v>9651.8117083526049</v>
      </c>
      <c r="D38" s="10">
        <f t="shared" si="2"/>
        <v>45519.952107015823</v>
      </c>
      <c r="E38" s="10">
        <f t="shared" si="3"/>
        <v>48139.131599315995</v>
      </c>
      <c r="F38" s="10">
        <f t="shared" si="4"/>
        <v>9376.6843748397205</v>
      </c>
      <c r="G38" s="10">
        <f t="shared" si="20"/>
        <v>8975.1270771298332</v>
      </c>
      <c r="H38" s="10">
        <f t="shared" si="5"/>
        <v>84.327032519076326</v>
      </c>
      <c r="I38" s="10">
        <f t="shared" si="6"/>
        <v>36460.497997366918</v>
      </c>
      <c r="J38" s="10">
        <f t="shared" si="7"/>
        <v>8975.1270771298332</v>
      </c>
      <c r="K38" s="10">
        <f t="shared" si="8"/>
        <v>40990.225052191367</v>
      </c>
      <c r="L38" s="10">
        <f t="shared" si="21"/>
        <v>1065.7458513569754</v>
      </c>
      <c r="M38" s="10">
        <f t="shared" si="9"/>
        <v>1947.03568997909</v>
      </c>
      <c r="N38" s="73">
        <f>HLOOKUP($A38,'AEG Input File'!$BA$2:$BX$8,7,FALSE)*Inflation!$B14/100</f>
        <v>52861.852552358025</v>
      </c>
      <c r="O38" s="10">
        <f t="shared" si="10"/>
        <v>758.8089937366824</v>
      </c>
      <c r="P38" s="10">
        <f t="shared" si="22"/>
        <v>0</v>
      </c>
      <c r="Q38" s="10">
        <f t="shared" si="11"/>
        <v>23.297972013276809</v>
      </c>
      <c r="R38" s="10">
        <f t="shared" si="12"/>
        <v>293.39146496832791</v>
      </c>
      <c r="S38" s="10">
        <f t="shared" si="13"/>
        <v>65925.259601542217</v>
      </c>
      <c r="T38" s="10">
        <f t="shared" si="23"/>
        <v>5.3606206095100835E-54</v>
      </c>
      <c r="U38" s="18"/>
      <c r="V38" s="74">
        <v>0</v>
      </c>
      <c r="W38" s="10">
        <f t="shared" si="24"/>
        <v>11</v>
      </c>
      <c r="X38" s="10">
        <v>0</v>
      </c>
      <c r="Y38" s="10">
        <f t="shared" si="25"/>
        <v>0</v>
      </c>
      <c r="Z38" s="10">
        <f t="shared" si="26"/>
        <v>0</v>
      </c>
      <c r="AA38" s="10">
        <v>0</v>
      </c>
      <c r="AB38" s="10">
        <v>0</v>
      </c>
      <c r="AC38" s="10">
        <f t="shared" si="14"/>
        <v>0</v>
      </c>
      <c r="AD38" s="10">
        <f t="shared" si="14"/>
        <v>0</v>
      </c>
      <c r="AE38" s="10">
        <f t="shared" si="15"/>
        <v>65925.259601542217</v>
      </c>
      <c r="AF38" s="10">
        <f t="shared" si="16"/>
        <v>0</v>
      </c>
      <c r="AG38" s="10">
        <f t="shared" si="17"/>
        <v>-65925.259601542217</v>
      </c>
      <c r="AH38" s="10">
        <f t="shared" si="27"/>
        <v>-65925.259601542217</v>
      </c>
      <c r="AI38" s="17">
        <f t="shared" si="28"/>
        <v>0</v>
      </c>
      <c r="AJ38" s="10"/>
      <c r="AK38" s="10"/>
      <c r="AL38" s="10">
        <f t="shared" si="29"/>
        <v>65081.93466072969</v>
      </c>
      <c r="AM38" s="10"/>
      <c r="AN38" s="10">
        <f t="shared" si="30"/>
        <v>50587.266249112159</v>
      </c>
      <c r="AO38" s="10"/>
      <c r="AR38" s="19"/>
      <c r="AS38" s="19"/>
      <c r="AT38" s="19"/>
      <c r="AU38" s="19"/>
      <c r="AV38" s="19"/>
      <c r="AW38" s="19"/>
      <c r="AX38" s="19"/>
      <c r="AY38" s="19"/>
      <c r="AZ38" s="19"/>
      <c r="BA38" s="19"/>
    </row>
    <row r="39" spans="1:53">
      <c r="A39" s="10">
        <f t="shared" si="18"/>
        <v>2034</v>
      </c>
      <c r="B39" s="73">
        <f>HLOOKUP($A39,'AEG Input File'!$AC$2:$AZ$8,7,FALSE)*Inflation!$B15/100</f>
        <v>9808.4572762583957</v>
      </c>
      <c r="C39" s="10">
        <f t="shared" si="19"/>
        <v>9808.4572762583957</v>
      </c>
      <c r="D39" s="10">
        <f t="shared" si="2"/>
        <v>46268.95527362531</v>
      </c>
      <c r="E39" s="10">
        <f t="shared" si="3"/>
        <v>57264.244014578304</v>
      </c>
      <c r="F39" s="10">
        <f t="shared" si="4"/>
        <v>9530.04655642738</v>
      </c>
      <c r="G39" s="10">
        <f t="shared" si="20"/>
        <v>9125.1124152623088</v>
      </c>
      <c r="H39" s="10">
        <f t="shared" si="5"/>
        <v>85.036169644664952</v>
      </c>
      <c r="I39" s="10">
        <f t="shared" si="6"/>
        <v>37058.806688718338</v>
      </c>
      <c r="J39" s="10">
        <f t="shared" si="7"/>
        <v>9125.1124152623088</v>
      </c>
      <c r="K39" s="10">
        <f t="shared" si="8"/>
        <v>41663.880981171824</v>
      </c>
      <c r="L39" s="10">
        <f t="shared" si="21"/>
        <v>1083.2609055104674</v>
      </c>
      <c r="M39" s="10">
        <f t="shared" si="9"/>
        <v>1979.0343466056618</v>
      </c>
      <c r="N39" s="73">
        <f>HLOOKUP($A39,'AEG Input File'!$BA$2:$BX$8,7,FALSE)*Inflation!$B15/100</f>
        <v>53722.571154929887</v>
      </c>
      <c r="O39" s="10">
        <f t="shared" si="10"/>
        <v>771.3089467236108</v>
      </c>
      <c r="P39" s="10">
        <f t="shared" si="22"/>
        <v>0</v>
      </c>
      <c r="Q39" s="10">
        <f t="shared" si="11"/>
        <v>23.682351434499278</v>
      </c>
      <c r="R39" s="10">
        <f t="shared" si="12"/>
        <v>298.23195672580243</v>
      </c>
      <c r="S39" s="10">
        <f t="shared" si="13"/>
        <v>67003.202077192254</v>
      </c>
      <c r="T39" s="10">
        <f t="shared" si="23"/>
        <v>5.1011872211449276E-54</v>
      </c>
      <c r="U39" s="18"/>
      <c r="V39" s="74">
        <v>0</v>
      </c>
      <c r="W39" s="10">
        <f t="shared" si="24"/>
        <v>12</v>
      </c>
      <c r="X39" s="10">
        <v>0</v>
      </c>
      <c r="Y39" s="10">
        <f t="shared" si="25"/>
        <v>0</v>
      </c>
      <c r="Z39" s="10">
        <f t="shared" si="26"/>
        <v>0</v>
      </c>
      <c r="AA39" s="10">
        <v>0</v>
      </c>
      <c r="AB39" s="10">
        <v>0</v>
      </c>
      <c r="AC39" s="10">
        <f t="shared" si="14"/>
        <v>0</v>
      </c>
      <c r="AD39" s="10">
        <f t="shared" si="14"/>
        <v>0</v>
      </c>
      <c r="AE39" s="10">
        <f t="shared" si="15"/>
        <v>67003.202077192254</v>
      </c>
      <c r="AF39" s="10">
        <f t="shared" si="16"/>
        <v>0</v>
      </c>
      <c r="AG39" s="10">
        <f t="shared" si="17"/>
        <v>-67003.202077192254</v>
      </c>
      <c r="AH39" s="10">
        <f t="shared" si="27"/>
        <v>-67003.202077192254</v>
      </c>
      <c r="AI39" s="17">
        <f t="shared" si="28"/>
        <v>0</v>
      </c>
      <c r="AJ39" s="10"/>
      <c r="AK39" s="10"/>
      <c r="AL39" s="10">
        <f t="shared" si="29"/>
        <v>66146.087948745553</v>
      </c>
      <c r="AM39" s="10"/>
      <c r="AN39" s="10">
        <f t="shared" si="30"/>
        <v>51420.596448240722</v>
      </c>
      <c r="AO39" s="10"/>
      <c r="AR39" s="19"/>
      <c r="AS39" s="19"/>
      <c r="AT39" s="19"/>
      <c r="AU39" s="19"/>
      <c r="AV39" s="19"/>
      <c r="AW39" s="19"/>
      <c r="AX39" s="19"/>
      <c r="AY39" s="19"/>
      <c r="AZ39" s="19"/>
      <c r="BA39" s="19"/>
    </row>
    <row r="40" spans="1:53">
      <c r="A40" s="10">
        <f t="shared" si="18"/>
        <v>2035</v>
      </c>
      <c r="B40" s="73">
        <f>HLOOKUP($A40,'AEG Input File'!$AC$2:$AZ$8,7,FALSE)*Inflation!$B16/100</f>
        <v>9966.9452243144951</v>
      </c>
      <c r="C40" s="10">
        <f t="shared" si="19"/>
        <v>9966.9452243144951</v>
      </c>
      <c r="D40" s="10">
        <f t="shared" si="2"/>
        <v>47025.751913032829</v>
      </c>
      <c r="E40" s="10">
        <f t="shared" si="3"/>
        <v>66539.079966014528</v>
      </c>
      <c r="F40" s="10">
        <f t="shared" si="4"/>
        <v>9685.2361246461551</v>
      </c>
      <c r="G40" s="10">
        <f t="shared" si="20"/>
        <v>9274.8359514362292</v>
      </c>
      <c r="H40" s="10">
        <f t="shared" si="5"/>
        <v>86.184036374084442</v>
      </c>
      <c r="I40" s="10">
        <f t="shared" si="6"/>
        <v>37664.731925222513</v>
      </c>
      <c r="J40" s="10">
        <f t="shared" si="7"/>
        <v>9274.8359514362292</v>
      </c>
      <c r="K40" s="10">
        <f t="shared" si="8"/>
        <v>42345.241919127671</v>
      </c>
      <c r="L40" s="10">
        <f t="shared" si="21"/>
        <v>1100.9762898973195</v>
      </c>
      <c r="M40" s="10">
        <f t="shared" si="9"/>
        <v>2011.3989911585645</v>
      </c>
      <c r="N40" s="73">
        <f>HLOOKUP($A40,'AEG Input File'!$BA$2:$BX$8,7,FALSE)*Inflation!$B16/100</f>
        <v>54593.522090467952</v>
      </c>
      <c r="O40" s="10">
        <f t="shared" si="10"/>
        <v>783.93643885939366</v>
      </c>
      <c r="P40" s="10">
        <f t="shared" si="22"/>
        <v>0</v>
      </c>
      <c r="Q40" s="10">
        <f t="shared" si="11"/>
        <v>24.071559023105607</v>
      </c>
      <c r="R40" s="10">
        <f t="shared" si="12"/>
        <v>303.13324961657025</v>
      </c>
      <c r="S40" s="10">
        <f t="shared" si="13"/>
        <v>68091.874570459142</v>
      </c>
      <c r="T40" s="10">
        <f t="shared" si="23"/>
        <v>4.8538178824013008E-54</v>
      </c>
      <c r="U40" s="18"/>
      <c r="V40" s="74">
        <v>0</v>
      </c>
      <c r="W40" s="10">
        <f t="shared" si="24"/>
        <v>13</v>
      </c>
      <c r="X40" s="10">
        <v>0</v>
      </c>
      <c r="Y40" s="10">
        <f t="shared" si="25"/>
        <v>0</v>
      </c>
      <c r="Z40" s="10">
        <f t="shared" si="26"/>
        <v>0</v>
      </c>
      <c r="AA40" s="10">
        <v>0</v>
      </c>
      <c r="AB40" s="10">
        <v>0</v>
      </c>
      <c r="AC40" s="10">
        <f t="shared" si="14"/>
        <v>0</v>
      </c>
      <c r="AD40" s="10">
        <f t="shared" si="14"/>
        <v>0</v>
      </c>
      <c r="AE40" s="10">
        <f t="shared" si="15"/>
        <v>68091.874570459142</v>
      </c>
      <c r="AF40" s="10">
        <f t="shared" si="16"/>
        <v>0</v>
      </c>
      <c r="AG40" s="10">
        <f t="shared" si="17"/>
        <v>-68091.874570459142</v>
      </c>
      <c r="AH40" s="10">
        <f t="shared" si="27"/>
        <v>-68091.874570459142</v>
      </c>
      <c r="AI40" s="17">
        <f t="shared" si="28"/>
        <v>0</v>
      </c>
      <c r="AJ40" s="10"/>
      <c r="AK40" s="10"/>
      <c r="AL40" s="10">
        <f t="shared" si="29"/>
        <v>67220.833994524815</v>
      </c>
      <c r="AM40" s="10"/>
      <c r="AN40" s="10">
        <f t="shared" si="30"/>
        <v>52262.429257292912</v>
      </c>
      <c r="AO40" s="10"/>
      <c r="AR40" s="19"/>
      <c r="AS40" s="19"/>
      <c r="AT40" s="19"/>
      <c r="AU40" s="19"/>
      <c r="AV40" s="19"/>
      <c r="AW40" s="19"/>
      <c r="AX40" s="19"/>
      <c r="AY40" s="19"/>
      <c r="AZ40" s="19"/>
      <c r="BA40" s="19"/>
    </row>
    <row r="41" spans="1:53">
      <c r="A41" s="10">
        <f t="shared" si="18"/>
        <v>2036</v>
      </c>
      <c r="B41" s="73">
        <f>HLOOKUP($A41,'AEG Input File'!$AC$2:$AZ$8,7,FALSE)*Inflation!$B17/100</f>
        <v>10127.283619699732</v>
      </c>
      <c r="C41" s="10">
        <f t="shared" si="19"/>
        <v>10127.283619699732</v>
      </c>
      <c r="D41" s="10">
        <f t="shared" si="2"/>
        <v>47792.015544922244</v>
      </c>
      <c r="E41" s="10">
        <f t="shared" si="3"/>
        <v>75966.588067506877</v>
      </c>
      <c r="F41" s="10">
        <f t="shared" si="4"/>
        <v>9842.2613895225586</v>
      </c>
      <c r="G41" s="10">
        <f t="shared" si="20"/>
        <v>9427.5081014923562</v>
      </c>
      <c r="H41" s="10">
        <f t="shared" si="5"/>
        <v>87.098190486342503</v>
      </c>
      <c r="I41" s="10">
        <f t="shared" si="6"/>
        <v>38277.409252943544</v>
      </c>
      <c r="J41" s="10">
        <f t="shared" si="7"/>
        <v>9427.5081014923562</v>
      </c>
      <c r="K41" s="10">
        <f t="shared" si="8"/>
        <v>43034.712398932897</v>
      </c>
      <c r="L41" s="10">
        <f t="shared" si="21"/>
        <v>1118.9025223722554</v>
      </c>
      <c r="M41" s="10">
        <f t="shared" si="9"/>
        <v>2044.1488389493127</v>
      </c>
      <c r="N41" s="73">
        <f>HLOOKUP($A41,'AEG Input File'!$BA$2:$BX$8,7,FALSE)*Inflation!$B17/100</f>
        <v>55474.753615554961</v>
      </c>
      <c r="O41" s="10">
        <f t="shared" si="10"/>
        <v>796.72315388334619</v>
      </c>
      <c r="P41" s="10">
        <f t="shared" si="22"/>
        <v>0</v>
      </c>
      <c r="Q41" s="10">
        <f t="shared" si="11"/>
        <v>24.465105674670241</v>
      </c>
      <c r="R41" s="10">
        <f t="shared" si="12"/>
        <v>308.08918434643346</v>
      </c>
      <c r="S41" s="10">
        <f t="shared" si="13"/>
        <v>69194.590522273327</v>
      </c>
      <c r="T41" s="10">
        <f t="shared" si="23"/>
        <v>4.6182008024181713E-54</v>
      </c>
      <c r="U41" s="18"/>
      <c r="V41" s="74">
        <v>0</v>
      </c>
      <c r="W41" s="10">
        <f t="shared" si="24"/>
        <v>14</v>
      </c>
      <c r="X41" s="10">
        <v>0</v>
      </c>
      <c r="Y41" s="10">
        <f t="shared" si="25"/>
        <v>0</v>
      </c>
      <c r="Z41" s="10">
        <f t="shared" si="26"/>
        <v>0</v>
      </c>
      <c r="AA41" s="10">
        <v>0</v>
      </c>
      <c r="AB41" s="10">
        <v>0</v>
      </c>
      <c r="AC41" s="10">
        <f t="shared" si="14"/>
        <v>0</v>
      </c>
      <c r="AD41" s="10">
        <f t="shared" si="14"/>
        <v>0</v>
      </c>
      <c r="AE41" s="10">
        <f t="shared" si="15"/>
        <v>69194.590522273327</v>
      </c>
      <c r="AF41" s="10">
        <f t="shared" si="16"/>
        <v>0</v>
      </c>
      <c r="AG41" s="10">
        <f t="shared" si="17"/>
        <v>-69194.590522273327</v>
      </c>
      <c r="AH41" s="10">
        <f t="shared" si="27"/>
        <v>-69194.590522273327</v>
      </c>
      <c r="AI41" s="17">
        <f t="shared" si="28"/>
        <v>0</v>
      </c>
      <c r="AJ41" s="10"/>
      <c r="AK41" s="10"/>
      <c r="AL41" s="10">
        <f t="shared" si="29"/>
        <v>68309.443853008212</v>
      </c>
      <c r="AM41" s="10"/>
      <c r="AN41" s="10">
        <f t="shared" si="30"/>
        <v>53114.876925556411</v>
      </c>
      <c r="AO41" s="10"/>
      <c r="AR41" s="19"/>
      <c r="AS41" s="19"/>
      <c r="AT41" s="19"/>
      <c r="AU41" s="19"/>
      <c r="AV41" s="19"/>
      <c r="AW41" s="19"/>
      <c r="AX41" s="19"/>
      <c r="AY41" s="19"/>
      <c r="AZ41" s="19"/>
      <c r="BA41" s="19"/>
    </row>
    <row r="42" spans="1:53">
      <c r="A42" s="10">
        <f t="shared" si="18"/>
        <v>2037</v>
      </c>
      <c r="B42" s="73">
        <f>HLOOKUP($A42,'AEG Input File'!$AC$2:$AZ$8,7,FALSE)*Inflation!$B18/100</f>
        <v>10289.480398240035</v>
      </c>
      <c r="C42" s="10">
        <f t="shared" si="19"/>
        <v>10289.480398240035</v>
      </c>
      <c r="D42" s="10">
        <f t="shared" si="2"/>
        <v>48566.889651183577</v>
      </c>
      <c r="E42" s="10">
        <f t="shared" si="3"/>
        <v>85548.313558199559</v>
      </c>
      <c r="F42" s="10">
        <f t="shared" si="4"/>
        <v>10001.130526484112</v>
      </c>
      <c r="G42" s="10">
        <f t="shared" si="20"/>
        <v>9581.7254906926755</v>
      </c>
      <c r="H42" s="10">
        <f t="shared" si="5"/>
        <v>88.075057516201682</v>
      </c>
      <c r="I42" s="10">
        <f t="shared" si="6"/>
        <v>38897.0891029747</v>
      </c>
      <c r="J42" s="10">
        <f t="shared" si="7"/>
        <v>9581.7254906926755</v>
      </c>
      <c r="K42" s="10">
        <f t="shared" si="8"/>
        <v>43731.989377079139</v>
      </c>
      <c r="L42" s="10">
        <f t="shared" si="21"/>
        <v>1137.0317238040575</v>
      </c>
      <c r="M42" s="10">
        <f t="shared" si="9"/>
        <v>2077.269495411259</v>
      </c>
      <c r="N42" s="73">
        <f>HLOOKUP($A42,'AEG Input File'!$BA$2:$BX$8,7,FALSE)*Inflation!$B18/100</f>
        <v>56366.310908208878</v>
      </c>
      <c r="O42" s="10">
        <f t="shared" si="10"/>
        <v>809.65273833456126</v>
      </c>
      <c r="P42" s="10">
        <f t="shared" si="22"/>
        <v>0</v>
      </c>
      <c r="Q42" s="10">
        <f t="shared" si="11"/>
        <v>24.863064448567709</v>
      </c>
      <c r="R42" s="10">
        <f t="shared" si="12"/>
        <v>313.10068095241365</v>
      </c>
      <c r="S42" s="10">
        <f t="shared" si="13"/>
        <v>70309.954101852418</v>
      </c>
      <c r="T42" s="10">
        <f t="shared" si="23"/>
        <v>4.3936955988128398E-54</v>
      </c>
      <c r="U42" s="18"/>
      <c r="V42" s="74">
        <v>0</v>
      </c>
      <c r="W42" s="10">
        <f t="shared" si="24"/>
        <v>15</v>
      </c>
      <c r="X42" s="10">
        <v>0</v>
      </c>
      <c r="Y42" s="10">
        <f t="shared" si="25"/>
        <v>0</v>
      </c>
      <c r="Z42" s="10">
        <f t="shared" si="26"/>
        <v>0</v>
      </c>
      <c r="AA42" s="10">
        <v>0</v>
      </c>
      <c r="AB42" s="10">
        <v>0</v>
      </c>
      <c r="AC42" s="10">
        <f t="shared" si="14"/>
        <v>0</v>
      </c>
      <c r="AD42" s="10">
        <f t="shared" si="14"/>
        <v>0</v>
      </c>
      <c r="AE42" s="10">
        <f t="shared" si="15"/>
        <v>70309.954101852418</v>
      </c>
      <c r="AF42" s="10">
        <f t="shared" si="16"/>
        <v>0</v>
      </c>
      <c r="AG42" s="10">
        <f t="shared" si="17"/>
        <v>-70309.954101852418</v>
      </c>
      <c r="AH42" s="10">
        <f t="shared" si="27"/>
        <v>-70309.954101852418</v>
      </c>
      <c r="AI42" s="17">
        <f t="shared" si="28"/>
        <v>0</v>
      </c>
      <c r="AJ42" s="10"/>
      <c r="AK42" s="10"/>
      <c r="AL42" s="10">
        <f t="shared" si="29"/>
        <v>69410.539549071662</v>
      </c>
      <c r="AM42" s="10"/>
      <c r="AN42" s="10">
        <f t="shared" si="30"/>
        <v>53976.849222304088</v>
      </c>
      <c r="AO42" s="10"/>
      <c r="AR42" s="19"/>
      <c r="AS42" s="19"/>
      <c r="AT42" s="19"/>
      <c r="AU42" s="19"/>
      <c r="AV42" s="19"/>
      <c r="AW42" s="19"/>
      <c r="AX42" s="19"/>
      <c r="AY42" s="19"/>
      <c r="AZ42" s="19"/>
      <c r="BA42" s="19"/>
    </row>
    <row r="43" spans="1:53">
      <c r="A43" s="10">
        <f t="shared" si="18"/>
        <v>2038</v>
      </c>
      <c r="B43" s="73">
        <f>HLOOKUP($A43,'AEG Input File'!$AC$2:$AZ$8,7,FALSE)*Inflation!$B19/100</f>
        <v>10453.54336656994</v>
      </c>
      <c r="C43" s="10">
        <f t="shared" si="19"/>
        <v>10453.54336656994</v>
      </c>
      <c r="D43" s="10">
        <f t="shared" si="2"/>
        <v>49350.632469544638</v>
      </c>
      <c r="E43" s="10">
        <f t="shared" si="3"/>
        <v>95285.800606545439</v>
      </c>
      <c r="F43" s="10">
        <f t="shared" si="4"/>
        <v>10161.851578200256</v>
      </c>
      <c r="G43" s="10">
        <f t="shared" si="20"/>
        <v>9737.4870483458799</v>
      </c>
      <c r="H43" s="10">
        <f t="shared" si="5"/>
        <v>89.116551269418977</v>
      </c>
      <c r="I43" s="10">
        <f t="shared" si="6"/>
        <v>39524.028869929338</v>
      </c>
      <c r="J43" s="10">
        <f t="shared" si="7"/>
        <v>9737.4870483458799</v>
      </c>
      <c r="K43" s="10">
        <f t="shared" si="8"/>
        <v>44437.330669736984</v>
      </c>
      <c r="L43" s="10">
        <f t="shared" si="21"/>
        <v>1155.3705974131615</v>
      </c>
      <c r="M43" s="10">
        <f t="shared" si="9"/>
        <v>2110.7732068125069</v>
      </c>
      <c r="N43" s="73">
        <f>HLOOKUP($A43,'AEG Input File'!$BA$2:$BX$8,7,FALSE)*Inflation!$B19/100</f>
        <v>57268.245745355853</v>
      </c>
      <c r="O43" s="10">
        <f t="shared" si="10"/>
        <v>822.73000647272022</v>
      </c>
      <c r="P43" s="10">
        <f t="shared" si="22"/>
        <v>0</v>
      </c>
      <c r="Q43" s="10">
        <f t="shared" si="11"/>
        <v>25.265672867737923</v>
      </c>
      <c r="R43" s="10">
        <f t="shared" si="12"/>
        <v>318.1707305619509</v>
      </c>
      <c r="S43" s="10">
        <f t="shared" si="13"/>
        <v>71438.043007829809</v>
      </c>
      <c r="T43" s="10">
        <f t="shared" si="23"/>
        <v>4.1797969184690886E-54</v>
      </c>
      <c r="U43" s="18"/>
      <c r="V43" s="74">
        <v>0</v>
      </c>
      <c r="W43" s="10">
        <f t="shared" si="24"/>
        <v>16</v>
      </c>
      <c r="X43" s="10">
        <v>0</v>
      </c>
      <c r="Y43" s="10">
        <f t="shared" si="25"/>
        <v>0</v>
      </c>
      <c r="Z43" s="10">
        <f t="shared" si="26"/>
        <v>0</v>
      </c>
      <c r="AA43" s="10">
        <v>0</v>
      </c>
      <c r="AB43" s="10">
        <v>0</v>
      </c>
      <c r="AC43" s="10">
        <f t="shared" si="14"/>
        <v>0</v>
      </c>
      <c r="AD43" s="10">
        <f t="shared" si="14"/>
        <v>0</v>
      </c>
      <c r="AE43" s="10">
        <f t="shared" si="15"/>
        <v>71438.043007829809</v>
      </c>
      <c r="AF43" s="10">
        <f t="shared" si="16"/>
        <v>0</v>
      </c>
      <c r="AG43" s="10">
        <f t="shared" si="17"/>
        <v>-71438.043007829809</v>
      </c>
      <c r="AH43" s="10">
        <f t="shared" si="27"/>
        <v>-71438.043007829809</v>
      </c>
      <c r="AI43" s="17">
        <f t="shared" si="28"/>
        <v>0</v>
      </c>
      <c r="AJ43" s="10"/>
      <c r="AK43" s="10"/>
      <c r="AL43" s="10">
        <f t="shared" si="29"/>
        <v>70524.197787417026</v>
      </c>
      <c r="AM43" s="10"/>
      <c r="AN43" s="10">
        <f t="shared" si="30"/>
        <v>54848.667098181351</v>
      </c>
      <c r="AO43" s="10"/>
      <c r="AR43" s="19"/>
      <c r="AS43" s="19"/>
      <c r="AT43" s="19"/>
      <c r="AU43" s="19"/>
      <c r="AV43" s="19"/>
      <c r="AW43" s="19"/>
      <c r="AX43" s="19"/>
      <c r="AY43" s="19"/>
      <c r="AZ43" s="19"/>
      <c r="BA43" s="19"/>
    </row>
    <row r="44" spans="1:53">
      <c r="A44" s="10">
        <f t="shared" si="18"/>
        <v>2039</v>
      </c>
      <c r="B44" s="73">
        <f>HLOOKUP($A44,'AEG Input File'!$AC$2:$AZ$8,7,FALSE)*Inflation!$B20/100</f>
        <v>10619.480204468251</v>
      </c>
      <c r="C44" s="10">
        <f t="shared" si="19"/>
        <v>10619.480204468251</v>
      </c>
      <c r="D44" s="10">
        <f t="shared" si="2"/>
        <v>50143.509074397589</v>
      </c>
      <c r="E44" s="10">
        <f t="shared" si="3"/>
        <v>105180.88695622355</v>
      </c>
      <c r="F44" s="10">
        <f t="shared" si="4"/>
        <v>10324.43245660104</v>
      </c>
      <c r="G44" s="10">
        <f t="shared" si="20"/>
        <v>9895.0863496781021</v>
      </c>
      <c r="H44" s="10">
        <f t="shared" si="5"/>
        <v>90.162682453816956</v>
      </c>
      <c r="I44" s="10">
        <f t="shared" si="6"/>
        <v>40158.260042265669</v>
      </c>
      <c r="J44" s="10">
        <f t="shared" si="7"/>
        <v>9895.0863496781021</v>
      </c>
      <c r="K44" s="10">
        <f>(+I44+D44)/2</f>
        <v>45150.884558331629</v>
      </c>
      <c r="L44" s="10">
        <f t="shared" si="21"/>
        <v>1173.9229985166223</v>
      </c>
      <c r="M44" s="10">
        <f t="shared" si="9"/>
        <v>2144.6670165207524</v>
      </c>
      <c r="N44" s="73">
        <f>HLOOKUP($A44,'AEG Input File'!$BA$2:$BX$8,7,FALSE)*Inflation!$B20/100</f>
        <v>58180.597067638955</v>
      </c>
      <c r="O44" s="10">
        <f t="shared" si="10"/>
        <v>835.95990381455579</v>
      </c>
      <c r="P44" s="10">
        <f t="shared" si="22"/>
        <v>0</v>
      </c>
      <c r="Q44" s="10">
        <f t="shared" si="11"/>
        <v>25.672985342915251</v>
      </c>
      <c r="R44" s="10">
        <f>(+AL44-(G44+L44+N44+O44+P44+Q44))*$D$2</f>
        <v>323.30001836966517</v>
      </c>
      <c r="S44" s="10">
        <f t="shared" si="13"/>
        <v>72579.206339881566</v>
      </c>
      <c r="T44" s="10">
        <f t="shared" si="23"/>
        <v>3.9760361957332301E-54</v>
      </c>
      <c r="U44" s="18"/>
      <c r="V44" s="74">
        <v>0</v>
      </c>
      <c r="W44" s="10">
        <f t="shared" si="24"/>
        <v>17</v>
      </c>
      <c r="X44" s="10">
        <v>0</v>
      </c>
      <c r="Y44" s="10">
        <f t="shared" si="25"/>
        <v>0</v>
      </c>
      <c r="Z44" s="10">
        <f t="shared" si="26"/>
        <v>0</v>
      </c>
      <c r="AA44" s="10">
        <v>0</v>
      </c>
      <c r="AB44" s="10">
        <v>0</v>
      </c>
      <c r="AC44" s="10">
        <f t="shared" ref="AC44:AD103" si="31">Y44+AA44</f>
        <v>0</v>
      </c>
      <c r="AD44" s="10">
        <f t="shared" si="31"/>
        <v>0</v>
      </c>
      <c r="AE44" s="10">
        <f t="shared" si="15"/>
        <v>72579.206339881566</v>
      </c>
      <c r="AF44" s="10">
        <f t="shared" si="16"/>
        <v>0</v>
      </c>
      <c r="AG44" s="10">
        <f t="shared" si="17"/>
        <v>-72579.206339881566</v>
      </c>
      <c r="AH44" s="10">
        <f t="shared" si="27"/>
        <v>-72579.206339881566</v>
      </c>
      <c r="AI44" s="17">
        <f t="shared" si="28"/>
        <v>0</v>
      </c>
      <c r="AJ44" s="10"/>
      <c r="AK44" s="10"/>
      <c r="AL44" s="10">
        <f t="shared" si="29"/>
        <v>71650.763201989554</v>
      </c>
      <c r="AM44" s="10"/>
      <c r="AN44" s="10">
        <f t="shared" si="30"/>
        <v>55730.660254303722</v>
      </c>
      <c r="AO44" s="10"/>
      <c r="AR44" s="19"/>
      <c r="AS44" s="19"/>
      <c r="AT44" s="19"/>
      <c r="AU44" s="19"/>
      <c r="AV44" s="19"/>
      <c r="AW44" s="19"/>
      <c r="AX44" s="19"/>
      <c r="AY44" s="19"/>
      <c r="AZ44" s="19"/>
      <c r="BA44" s="19"/>
    </row>
    <row r="45" spans="1:53">
      <c r="A45" s="10">
        <f t="shared" si="18"/>
        <v>2040</v>
      </c>
      <c r="B45" s="73">
        <f>HLOOKUP($A45,'AEG Input File'!$AC$2:$AZ$8,7,FALSE)*Inflation!$B21/100</f>
        <v>10787.298467365204</v>
      </c>
      <c r="C45" s="10">
        <f t="shared" si="19"/>
        <v>10787.298467365204</v>
      </c>
      <c r="D45" s="10">
        <f t="shared" si="2"/>
        <v>50945.558509630871</v>
      </c>
      <c r="E45" s="10">
        <f t="shared" si="3"/>
        <v>115235.41849233639</v>
      </c>
      <c r="F45" s="10">
        <f t="shared" si="4"/>
        <v>10488.880945071487</v>
      </c>
      <c r="G45" s="10">
        <f t="shared" si="20"/>
        <v>10054.531536112843</v>
      </c>
      <c r="H45" s="10">
        <f t="shared" si="5"/>
        <v>91.213375881315201</v>
      </c>
      <c r="I45" s="10">
        <f t="shared" si="6"/>
        <v>40799.813597636712</v>
      </c>
      <c r="J45" s="10">
        <f t="shared" si="7"/>
        <v>10054.531536112843</v>
      </c>
      <c r="K45" s="10">
        <f t="shared" si="8"/>
        <v>45872.686053633792</v>
      </c>
      <c r="L45" s="10">
        <f t="shared" si="21"/>
        <v>1192.6898373944784</v>
      </c>
      <c r="M45" s="10">
        <f t="shared" si="9"/>
        <v>2178.9525875476052</v>
      </c>
      <c r="N45" s="73">
        <f>HLOOKUP($A45,'AEG Input File'!$BA$2:$BX$8,7,FALSE)*Inflation!$B21/100</f>
        <v>59103.420533796845</v>
      </c>
      <c r="O45" s="10">
        <f t="shared" si="10"/>
        <v>849.3430855798623</v>
      </c>
      <c r="P45" s="10">
        <f t="shared" si="22"/>
        <v>0</v>
      </c>
      <c r="Q45" s="10">
        <f t="shared" si="11"/>
        <v>26.085018816536426</v>
      </c>
      <c r="R45" s="10">
        <f t="shared" si="12"/>
        <v>328.48875773173552</v>
      </c>
      <c r="S45" s="10">
        <f t="shared" si="13"/>
        <v>73733.511356979914</v>
      </c>
      <c r="T45" s="10">
        <f t="shared" si="23"/>
        <v>3.7819476487785761E-54</v>
      </c>
      <c r="U45" s="18"/>
      <c r="V45" s="74">
        <v>0</v>
      </c>
      <c r="W45" s="10">
        <f t="shared" si="24"/>
        <v>18</v>
      </c>
      <c r="X45" s="10">
        <v>0</v>
      </c>
      <c r="Y45" s="10">
        <f t="shared" si="25"/>
        <v>0</v>
      </c>
      <c r="Z45" s="10">
        <f t="shared" si="26"/>
        <v>0</v>
      </c>
      <c r="AA45" s="10">
        <v>0</v>
      </c>
      <c r="AB45" s="10">
        <v>0</v>
      </c>
      <c r="AC45" s="10">
        <f t="shared" si="31"/>
        <v>0</v>
      </c>
      <c r="AD45" s="10">
        <f t="shared" si="31"/>
        <v>0</v>
      </c>
      <c r="AE45" s="10">
        <f t="shared" si="15"/>
        <v>73733.511356979914</v>
      </c>
      <c r="AF45" s="10">
        <f t="shared" si="16"/>
        <v>0</v>
      </c>
      <c r="AG45" s="10">
        <f t="shared" si="17"/>
        <v>-73733.511356979914</v>
      </c>
      <c r="AH45" s="10">
        <f t="shared" si="27"/>
        <v>-73733.511356979914</v>
      </c>
      <c r="AI45" s="17">
        <f t="shared" si="28"/>
        <v>0</v>
      </c>
      <c r="AJ45" s="10"/>
      <c r="AK45" s="10"/>
      <c r="AL45" s="10">
        <f t="shared" si="29"/>
        <v>72790.302191375493</v>
      </c>
      <c r="AM45" s="10"/>
      <c r="AN45" s="10">
        <f t="shared" si="30"/>
        <v>56622.872371990823</v>
      </c>
      <c r="AO45" s="10"/>
      <c r="AR45" s="19"/>
      <c r="AS45" s="19"/>
      <c r="AT45" s="19"/>
      <c r="AU45" s="19"/>
      <c r="AV45" s="19"/>
      <c r="AW45" s="19"/>
      <c r="AX45" s="19"/>
      <c r="AY45" s="19"/>
      <c r="AZ45" s="19"/>
      <c r="BA45" s="19"/>
    </row>
    <row r="46" spans="1:53">
      <c r="A46" s="10">
        <f t="shared" si="18"/>
        <v>2041</v>
      </c>
      <c r="B46" s="73">
        <f>HLOOKUP($A46,'AEG Input File'!$AC$2:$AZ$8,7,FALSE)*Inflation!$B22/100</f>
        <v>10957.005589018441</v>
      </c>
      <c r="C46" s="10">
        <f t="shared" si="19"/>
        <v>10957.005589018441</v>
      </c>
      <c r="D46" s="10">
        <f t="shared" si="2"/>
        <v>51756.81918665515</v>
      </c>
      <c r="E46" s="10">
        <f t="shared" si="3"/>
        <v>125451.24910977313</v>
      </c>
      <c r="F46" s="10">
        <f t="shared" si="4"/>
        <v>10655.204700819271</v>
      </c>
      <c r="G46" s="10">
        <f t="shared" si="20"/>
        <v>10215.830617436732</v>
      </c>
      <c r="H46" s="10">
        <f t="shared" si="5"/>
        <v>92.268557510333295</v>
      </c>
      <c r="I46" s="10">
        <f t="shared" si="6"/>
        <v>41448.720011708087</v>
      </c>
      <c r="J46" s="10">
        <f t="shared" si="7"/>
        <v>10215.830617436732</v>
      </c>
      <c r="K46" s="10">
        <f t="shared" si="8"/>
        <v>46602.769599181614</v>
      </c>
      <c r="L46" s="10">
        <f t="shared" si="21"/>
        <v>1211.6720095787218</v>
      </c>
      <c r="M46" s="10">
        <f t="shared" si="9"/>
        <v>2213.6315559611267</v>
      </c>
      <c r="N46" s="73">
        <f>HLOOKUP($A46,'AEG Input File'!$BA$2:$BX$8,7,FALSE)*Inflation!$B22/100</f>
        <v>60036.764088529155</v>
      </c>
      <c r="O46" s="10">
        <f t="shared" si="10"/>
        <v>862.88019637344632</v>
      </c>
      <c r="P46" s="10">
        <f t="shared" si="22"/>
        <v>0</v>
      </c>
      <c r="Q46" s="10">
        <f t="shared" si="11"/>
        <v>26.501791789235547</v>
      </c>
      <c r="R46" s="10">
        <f t="shared" si="12"/>
        <v>333.73718162672901</v>
      </c>
      <c r="S46" s="10">
        <f t="shared" si="13"/>
        <v>74901.017441295146</v>
      </c>
      <c r="T46" s="10">
        <f t="shared" si="23"/>
        <v>3.5970857866865335E-54</v>
      </c>
      <c r="U46" s="18"/>
      <c r="V46" s="74">
        <v>0</v>
      </c>
      <c r="W46" s="10">
        <f t="shared" si="24"/>
        <v>19</v>
      </c>
      <c r="X46" s="10">
        <v>0</v>
      </c>
      <c r="Y46" s="10">
        <f t="shared" si="25"/>
        <v>0</v>
      </c>
      <c r="Z46" s="10">
        <f t="shared" si="26"/>
        <v>0</v>
      </c>
      <c r="AA46" s="10">
        <v>0</v>
      </c>
      <c r="AB46" s="10">
        <v>0</v>
      </c>
      <c r="AC46" s="10">
        <f t="shared" si="31"/>
        <v>0</v>
      </c>
      <c r="AD46" s="10">
        <f t="shared" si="31"/>
        <v>0</v>
      </c>
      <c r="AE46" s="10">
        <f t="shared" si="15"/>
        <v>74901.017441295146</v>
      </c>
      <c r="AF46" s="10">
        <f t="shared" si="16"/>
        <v>0</v>
      </c>
      <c r="AG46" s="10">
        <f t="shared" si="17"/>
        <v>-74901.017441295146</v>
      </c>
      <c r="AH46" s="10">
        <f t="shared" si="27"/>
        <v>-74901.017441295146</v>
      </c>
      <c r="AI46" s="17">
        <f t="shared" si="28"/>
        <v>0</v>
      </c>
      <c r="AJ46" s="10"/>
      <c r="AK46" s="10"/>
      <c r="AL46" s="10">
        <f t="shared" si="29"/>
        <v>73942.87337812029</v>
      </c>
      <c r="AM46" s="10"/>
      <c r="AN46" s="10">
        <f t="shared" si="30"/>
        <v>57525.346424896423</v>
      </c>
      <c r="AO46" s="10"/>
      <c r="AR46" s="19"/>
      <c r="AS46" s="19"/>
      <c r="AT46" s="19"/>
      <c r="AU46" s="19"/>
      <c r="AV46" s="19"/>
      <c r="AW46" s="19"/>
      <c r="AX46" s="19"/>
      <c r="AY46" s="19"/>
      <c r="AZ46" s="19"/>
      <c r="BA46" s="19"/>
    </row>
    <row r="47" spans="1:53">
      <c r="A47" s="10">
        <f t="shared" si="18"/>
        <v>2042</v>
      </c>
      <c r="B47" s="73">
        <f>HLOOKUP($A47,'AEG Input File'!$AC$2:$AZ$8,7,FALSE)*Inflation!$B23/100</f>
        <v>11128.608884354571</v>
      </c>
      <c r="C47" s="10">
        <f t="shared" si="19"/>
        <v>11128.608884354571</v>
      </c>
      <c r="D47" s="10">
        <f t="shared" si="2"/>
        <v>52577.32889606266</v>
      </c>
      <c r="E47" s="10">
        <f t="shared" si="3"/>
        <v>135830.24058363729</v>
      </c>
      <c r="F47" s="10">
        <f t="shared" si="4"/>
        <v>10823.41125741316</v>
      </c>
      <c r="G47" s="10">
        <f t="shared" si="20"/>
        <v>10378.991473864167</v>
      </c>
      <c r="H47" s="10">
        <f t="shared" si="5"/>
        <v>93.328154545288356</v>
      </c>
      <c r="I47" s="10">
        <f>D47-J47-H47</f>
        <v>42105.0092676532</v>
      </c>
      <c r="J47" s="10">
        <f t="shared" si="7"/>
        <v>10378.991473864167</v>
      </c>
      <c r="K47" s="10">
        <f t="shared" si="8"/>
        <v>47341.16908185793</v>
      </c>
      <c r="L47" s="10">
        <f t="shared" si="21"/>
        <v>1230.8703961283061</v>
      </c>
      <c r="M47" s="10">
        <f t="shared" si="9"/>
        <v>2248.7055313882515</v>
      </c>
      <c r="N47" s="73">
        <f>HLOOKUP($A47,'AEG Input File'!$BA$2:$BX$8,7,FALSE)*Inflation!$B23/100</f>
        <v>60980.664765336362</v>
      </c>
      <c r="O47" s="10">
        <f t="shared" si="10"/>
        <v>876.57187037721394</v>
      </c>
      <c r="P47" s="10">
        <f t="shared" si="22"/>
        <v>0</v>
      </c>
      <c r="Q47" s="10">
        <f t="shared" si="11"/>
        <v>26.923325189756493</v>
      </c>
      <c r="R47" s="10">
        <f t="shared" si="12"/>
        <v>339.04555361041417</v>
      </c>
      <c r="S47" s="10">
        <f t="shared" si="13"/>
        <v>76081.772915894471</v>
      </c>
      <c r="T47" s="10">
        <f t="shared" si="23"/>
        <v>3.4210245005127689E-54</v>
      </c>
      <c r="U47" s="18"/>
      <c r="V47" s="74">
        <v>0</v>
      </c>
      <c r="W47" s="10">
        <f t="shared" si="24"/>
        <v>20</v>
      </c>
      <c r="X47" s="10">
        <v>0</v>
      </c>
      <c r="Y47" s="10">
        <f t="shared" si="25"/>
        <v>0</v>
      </c>
      <c r="Z47" s="10">
        <f t="shared" si="26"/>
        <v>0</v>
      </c>
      <c r="AA47" s="10">
        <v>0</v>
      </c>
      <c r="AB47" s="10">
        <v>0</v>
      </c>
      <c r="AC47" s="10">
        <f t="shared" si="31"/>
        <v>0</v>
      </c>
      <c r="AD47" s="10">
        <f t="shared" si="31"/>
        <v>0</v>
      </c>
      <c r="AE47" s="10">
        <f t="shared" si="15"/>
        <v>76081.772915894471</v>
      </c>
      <c r="AF47" s="10">
        <f t="shared" si="16"/>
        <v>0</v>
      </c>
      <c r="AG47" s="10">
        <f t="shared" si="17"/>
        <v>-76081.772915894471</v>
      </c>
      <c r="AH47" s="10">
        <f t="shared" si="27"/>
        <v>-76081.772915894471</v>
      </c>
      <c r="AI47" s="17">
        <f t="shared" si="28"/>
        <v>0</v>
      </c>
      <c r="AJ47" s="10"/>
      <c r="AK47" s="10"/>
      <c r="AL47" s="10">
        <f t="shared" si="29"/>
        <v>75108.524467135867</v>
      </c>
      <c r="AM47" s="10"/>
      <c r="AN47" s="10">
        <f t="shared" si="30"/>
        <v>58438.124691814264</v>
      </c>
      <c r="AO47" s="10"/>
      <c r="AR47" s="19"/>
      <c r="AS47" s="19"/>
      <c r="AT47" s="19"/>
      <c r="AU47" s="19"/>
      <c r="AV47" s="19"/>
      <c r="AW47" s="19"/>
      <c r="AX47" s="19"/>
      <c r="AY47" s="19"/>
      <c r="AZ47" s="19"/>
      <c r="BA47" s="19"/>
    </row>
    <row r="48" spans="1:53">
      <c r="A48" s="10">
        <f t="shared" si="18"/>
        <v>2043</v>
      </c>
      <c r="B48" s="73">
        <f>HLOOKUP($A48,'AEG Input File'!$AC$2:$AZ$8,7,FALSE)*Inflation!$B24/100</f>
        <v>11302.115552473253</v>
      </c>
      <c r="C48" s="10">
        <f t="shared" si="19"/>
        <v>11302.115552473253</v>
      </c>
      <c r="D48" s="10">
        <f>I47+C48</f>
        <v>53407.124820126453</v>
      </c>
      <c r="E48" s="10">
        <f t="shared" si="3"/>
        <v>146374.26244191354</v>
      </c>
      <c r="F48" s="10">
        <f t="shared" si="4"/>
        <v>10993.508027489295</v>
      </c>
      <c r="G48" s="10">
        <f t="shared" si="20"/>
        <v>10544.021858276232</v>
      </c>
      <c r="H48" s="10">
        <f t="shared" si="5"/>
        <v>94.392095534743333</v>
      </c>
      <c r="I48" s="10">
        <f t="shared" si="6"/>
        <v>42768.71086631548</v>
      </c>
      <c r="J48" s="10">
        <f t="shared" si="7"/>
        <v>10544.021858276232</v>
      </c>
      <c r="K48" s="10">
        <f t="shared" si="8"/>
        <v>48087.917843220966</v>
      </c>
      <c r="L48" s="10">
        <f t="shared" si="21"/>
        <v>1250.2858639237452</v>
      </c>
      <c r="M48" s="10">
        <f t="shared" si="9"/>
        <v>2284.176097552996</v>
      </c>
      <c r="N48" s="73">
        <f>HLOOKUP($A48,'AEG Input File'!$BA$2:$BX$8,7,FALSE)*Inflation!$B24/100</f>
        <v>61935.17187253508</v>
      </c>
      <c r="O48" s="10">
        <f t="shared" si="10"/>
        <v>890.41873155635017</v>
      </c>
      <c r="P48" s="10">
        <f t="shared" si="22"/>
        <v>0</v>
      </c>
      <c r="Q48" s="10">
        <f t="shared" si="11"/>
        <v>27.34963614745174</v>
      </c>
      <c r="R48" s="10">
        <f t="shared" si="12"/>
        <v>344.41408939279717</v>
      </c>
      <c r="S48" s="10">
        <f t="shared" si="13"/>
        <v>77275.838149384654</v>
      </c>
      <c r="T48" s="10">
        <f t="shared" si="23"/>
        <v>3.2533573299896347E-54</v>
      </c>
      <c r="U48" s="18"/>
      <c r="V48" s="74">
        <v>0</v>
      </c>
      <c r="W48" s="10">
        <f t="shared" si="24"/>
        <v>21</v>
      </c>
      <c r="X48" s="10">
        <v>0</v>
      </c>
      <c r="Y48" s="10">
        <f t="shared" si="25"/>
        <v>0</v>
      </c>
      <c r="Z48" s="10">
        <f t="shared" si="26"/>
        <v>0</v>
      </c>
      <c r="AA48" s="10">
        <v>0</v>
      </c>
      <c r="AB48" s="10">
        <v>0</v>
      </c>
      <c r="AC48" s="10">
        <f t="shared" si="31"/>
        <v>0</v>
      </c>
      <c r="AD48" s="10">
        <f t="shared" si="31"/>
        <v>0</v>
      </c>
      <c r="AE48" s="10">
        <f t="shared" si="15"/>
        <v>77275.838149384654</v>
      </c>
      <c r="AF48" s="10">
        <f t="shared" si="16"/>
        <v>0</v>
      </c>
      <c r="AG48" s="10">
        <f t="shared" si="17"/>
        <v>-77275.838149384654</v>
      </c>
      <c r="AH48" s="10">
        <f t="shared" si="27"/>
        <v>-77275.838149384654</v>
      </c>
      <c r="AI48" s="17">
        <f t="shared" si="28"/>
        <v>0</v>
      </c>
      <c r="AJ48" s="10"/>
      <c r="AK48" s="10"/>
      <c r="AL48" s="10">
        <f t="shared" si="29"/>
        <v>76287.315054785504</v>
      </c>
      <c r="AM48" s="10"/>
      <c r="AN48" s="10">
        <f t="shared" si="30"/>
        <v>59361.24877042335</v>
      </c>
      <c r="AO48" s="10"/>
      <c r="AR48" s="19"/>
      <c r="AS48" s="19"/>
      <c r="AT48" s="19"/>
      <c r="AU48" s="19"/>
      <c r="AV48" s="19"/>
      <c r="AW48" s="19"/>
      <c r="AX48" s="19"/>
      <c r="AY48" s="19"/>
      <c r="AZ48" s="19"/>
      <c r="BA48" s="19"/>
    </row>
    <row r="49" spans="1:53">
      <c r="A49" s="10">
        <f t="shared" si="18"/>
        <v>2044</v>
      </c>
      <c r="B49" s="73">
        <f>HLOOKUP($A49,'AEG Input File'!$AC$2:$AZ$8,7,FALSE)*Inflation!$B25/100</f>
        <v>11477.532679810105</v>
      </c>
      <c r="C49" s="10">
        <f t="shared" si="19"/>
        <v>11477.532679810105</v>
      </c>
      <c r="D49" s="10">
        <f t="shared" si="2"/>
        <v>54246.243546125581</v>
      </c>
      <c r="E49" s="10">
        <f t="shared" si="3"/>
        <v>157085.19184054495</v>
      </c>
      <c r="F49" s="10">
        <f t="shared" si="4"/>
        <v>11165.502305622307</v>
      </c>
      <c r="G49" s="10">
        <f t="shared" si="20"/>
        <v>10710.929398631404</v>
      </c>
      <c r="H49" s="10">
        <f t="shared" si="5"/>
        <v>95.460310468089631</v>
      </c>
      <c r="I49" s="10">
        <f t="shared" si="6"/>
        <v>43439.853837026094</v>
      </c>
      <c r="J49" s="10">
        <f t="shared" si="7"/>
        <v>10710.929398631404</v>
      </c>
      <c r="K49" s="10">
        <f t="shared" si="8"/>
        <v>48843.048691575837</v>
      </c>
      <c r="L49" s="10">
        <f t="shared" si="21"/>
        <v>1269.9192659809717</v>
      </c>
      <c r="M49" s="10">
        <f t="shared" si="9"/>
        <v>2320.0448128498524</v>
      </c>
      <c r="N49" s="73">
        <f>HLOOKUP($A49,'AEG Input File'!$BA$2:$BX$8,7,FALSE)*Inflation!$B25/100</f>
        <v>62900.329088321392</v>
      </c>
      <c r="O49" s="10">
        <f t="shared" si="10"/>
        <v>904.42139387935822</v>
      </c>
      <c r="P49" s="10">
        <f t="shared" si="22"/>
        <v>0</v>
      </c>
      <c r="Q49" s="10">
        <f t="shared" si="11"/>
        <v>27.780742820517833</v>
      </c>
      <c r="R49" s="10">
        <f t="shared" si="12"/>
        <v>349.84301764013304</v>
      </c>
      <c r="S49" s="10">
        <f t="shared" si="13"/>
        <v>78483.267720123622</v>
      </c>
      <c r="T49" s="10">
        <f t="shared" si="23"/>
        <v>3.0936957519503757E-54</v>
      </c>
      <c r="U49" s="18"/>
      <c r="V49" s="74">
        <v>0</v>
      </c>
      <c r="W49" s="10">
        <f t="shared" si="24"/>
        <v>22</v>
      </c>
      <c r="X49" s="10">
        <v>0</v>
      </c>
      <c r="Y49" s="10">
        <f t="shared" si="25"/>
        <v>0</v>
      </c>
      <c r="Z49" s="10">
        <f t="shared" si="26"/>
        <v>0</v>
      </c>
      <c r="AA49" s="10">
        <v>0</v>
      </c>
      <c r="AB49" s="10">
        <v>0</v>
      </c>
      <c r="AC49" s="10">
        <f t="shared" si="31"/>
        <v>0</v>
      </c>
      <c r="AD49" s="10">
        <f t="shared" si="31"/>
        <v>0</v>
      </c>
      <c r="AE49" s="10">
        <f t="shared" si="15"/>
        <v>78483.267720123622</v>
      </c>
      <c r="AF49" s="10">
        <f t="shared" si="16"/>
        <v>0</v>
      </c>
      <c r="AG49" s="10">
        <f t="shared" si="17"/>
        <v>-78483.267720123622</v>
      </c>
      <c r="AH49" s="10">
        <f t="shared" si="27"/>
        <v>-78483.267720123622</v>
      </c>
      <c r="AI49" s="17">
        <f t="shared" si="28"/>
        <v>0</v>
      </c>
      <c r="AJ49" s="10"/>
      <c r="AK49" s="10"/>
      <c r="AL49" s="10">
        <f t="shared" si="29"/>
        <v>77479.299021253319</v>
      </c>
      <c r="AM49" s="10"/>
      <c r="AN49" s="10">
        <f t="shared" si="30"/>
        <v>60294.75959195722</v>
      </c>
      <c r="AO49" s="10"/>
      <c r="AR49" s="19"/>
      <c r="AS49" s="19"/>
      <c r="AT49" s="19"/>
      <c r="AU49" s="19"/>
      <c r="AV49" s="19"/>
      <c r="AW49" s="19"/>
      <c r="AX49" s="19"/>
      <c r="AY49" s="19"/>
      <c r="AZ49" s="19"/>
      <c r="BA49" s="19"/>
    </row>
    <row r="50" spans="1:53">
      <c r="A50" s="10">
        <f t="shared" si="18"/>
        <v>2045</v>
      </c>
      <c r="B50" s="73">
        <f>HLOOKUP($A50,'AEG Input File'!$AC$2:$AZ$8,7,FALSE)*Inflation!$B26/100</f>
        <v>11654.867243454873</v>
      </c>
      <c r="C50" s="10">
        <f t="shared" si="19"/>
        <v>11654.867243454873</v>
      </c>
      <c r="D50" s="10">
        <f t="shared" si="2"/>
        <v>55094.721080480966</v>
      </c>
      <c r="E50" s="10">
        <f t="shared" si="3"/>
        <v>167964.91344109041</v>
      </c>
      <c r="F50" s="10">
        <f t="shared" si="4"/>
        <v>11339.40127135788</v>
      </c>
      <c r="G50" s="10">
        <f t="shared" si="20"/>
        <v>10879.721600545443</v>
      </c>
      <c r="H50" s="10">
        <f t="shared" si="5"/>
        <v>96.532730870611687</v>
      </c>
      <c r="I50" s="10">
        <f t="shared" si="6"/>
        <v>44118.466749064908</v>
      </c>
      <c r="J50" s="10">
        <f t="shared" si="7"/>
        <v>10879.721600545443</v>
      </c>
      <c r="K50" s="10">
        <f t="shared" si="8"/>
        <v>49606.593914772937</v>
      </c>
      <c r="L50" s="10">
        <f t="shared" si="21"/>
        <v>1289.7714417840964</v>
      </c>
      <c r="M50" s="10">
        <f t="shared" si="9"/>
        <v>2356.3132109517146</v>
      </c>
      <c r="N50" s="73">
        <f>HLOOKUP($A50,'AEG Input File'!$BA$2:$BX$8,7,FALSE)*Inflation!$B26/100</f>
        <v>63876.187809818621</v>
      </c>
      <c r="O50" s="10">
        <f t="shared" si="10"/>
        <v>918.5804615517103</v>
      </c>
      <c r="P50" s="10">
        <f t="shared" si="22"/>
        <v>0</v>
      </c>
      <c r="Q50" s="10">
        <f t="shared" si="11"/>
        <v>28.216660816361308</v>
      </c>
      <c r="R50" s="10">
        <f t="shared" si="12"/>
        <v>355.33253489655488</v>
      </c>
      <c r="S50" s="10">
        <f t="shared" si="13"/>
        <v>79704.123720364514</v>
      </c>
      <c r="T50" s="10">
        <f t="shared" si="23"/>
        <v>2.9416689560763535E-54</v>
      </c>
      <c r="U50" s="18"/>
      <c r="V50" s="74">
        <v>0</v>
      </c>
      <c r="W50" s="10">
        <f t="shared" si="24"/>
        <v>23</v>
      </c>
      <c r="X50" s="10">
        <v>0</v>
      </c>
      <c r="Y50" s="10">
        <f t="shared" si="25"/>
        <v>0</v>
      </c>
      <c r="Z50" s="10">
        <f t="shared" si="26"/>
        <v>0</v>
      </c>
      <c r="AA50" s="10">
        <v>0</v>
      </c>
      <c r="AB50" s="10">
        <v>0</v>
      </c>
      <c r="AC50" s="10">
        <f t="shared" si="31"/>
        <v>0</v>
      </c>
      <c r="AD50" s="10">
        <f t="shared" si="31"/>
        <v>0</v>
      </c>
      <c r="AE50" s="10">
        <f t="shared" si="15"/>
        <v>79704.123720364514</v>
      </c>
      <c r="AF50" s="10">
        <f t="shared" si="16"/>
        <v>0</v>
      </c>
      <c r="AG50" s="10">
        <f t="shared" si="17"/>
        <v>-79704.123720364514</v>
      </c>
      <c r="AH50" s="10">
        <f t="shared" si="27"/>
        <v>-79704.123720364514</v>
      </c>
      <c r="AI50" s="17">
        <f t="shared" si="28"/>
        <v>0</v>
      </c>
      <c r="AJ50" s="10"/>
      <c r="AK50" s="10"/>
      <c r="AL50" s="10">
        <f t="shared" si="29"/>
        <v>78684.537664499832</v>
      </c>
      <c r="AM50" s="10"/>
      <c r="AN50" s="10">
        <f t="shared" si="30"/>
        <v>61238.697436780691</v>
      </c>
      <c r="AO50" s="10"/>
      <c r="AR50" s="19"/>
      <c r="AS50" s="19"/>
      <c r="AT50" s="19"/>
      <c r="AU50" s="19"/>
      <c r="AV50" s="19"/>
      <c r="AW50" s="19"/>
      <c r="AX50" s="19"/>
      <c r="AY50" s="19"/>
      <c r="AZ50" s="19"/>
      <c r="BA50" s="19"/>
    </row>
    <row r="51" spans="1:53">
      <c r="A51" s="10">
        <f t="shared" si="18"/>
        <v>2046</v>
      </c>
      <c r="B51" s="73">
        <f>'AEG Input File'!$AZ$676*Inflation!B26/100</f>
        <v>0</v>
      </c>
      <c r="C51" s="10">
        <f t="shared" si="19"/>
        <v>0</v>
      </c>
      <c r="D51" s="10">
        <f t="shared" si="2"/>
        <v>44118.466749064908</v>
      </c>
      <c r="E51" s="10">
        <f t="shared" si="3"/>
        <v>177831.90667966587</v>
      </c>
      <c r="F51" s="10">
        <f t="shared" si="4"/>
        <v>9148.3867694791261</v>
      </c>
      <c r="G51" s="10">
        <f t="shared" si="20"/>
        <v>9866.9932385754691</v>
      </c>
      <c r="H51" s="10">
        <f t="shared" si="5"/>
        <v>-150.90735851023203</v>
      </c>
      <c r="I51" s="10">
        <f t="shared" si="6"/>
        <v>34402.380868999666</v>
      </c>
      <c r="J51" s="10">
        <f t="shared" si="7"/>
        <v>9866.9932385754691</v>
      </c>
      <c r="K51" s="10">
        <f t="shared" si="8"/>
        <v>39260.423809032291</v>
      </c>
      <c r="L51" s="10">
        <f t="shared" si="21"/>
        <v>1020.7710190348395</v>
      </c>
      <c r="M51" s="10">
        <f t="shared" si="9"/>
        <v>1864.8701309290338</v>
      </c>
      <c r="N51" s="74">
        <f>'AEG Input File'!$BX$676*Inflation!$B$26/100</f>
        <v>0</v>
      </c>
      <c r="O51" s="10">
        <f t="shared" si="10"/>
        <v>755.38463754352858</v>
      </c>
      <c r="P51" s="10">
        <f t="shared" si="22"/>
        <v>0</v>
      </c>
      <c r="Q51" s="10">
        <f t="shared" si="11"/>
        <v>35.586967165705502</v>
      </c>
      <c r="R51" s="10">
        <f t="shared" si="12"/>
        <v>448.14683546603015</v>
      </c>
      <c r="S51" s="10">
        <f t="shared" si="13"/>
        <v>13991.752828714605</v>
      </c>
      <c r="T51" s="10">
        <f t="shared" si="23"/>
        <v>4.8350126235922064E-55</v>
      </c>
      <c r="U51" s="18"/>
      <c r="V51" s="74">
        <v>0</v>
      </c>
      <c r="W51" s="10">
        <f t="shared" si="24"/>
        <v>24</v>
      </c>
      <c r="X51" s="10">
        <v>0</v>
      </c>
      <c r="Y51" s="10">
        <f t="shared" si="25"/>
        <v>0</v>
      </c>
      <c r="Z51" s="10">
        <f t="shared" si="26"/>
        <v>0</v>
      </c>
      <c r="AA51" s="10">
        <v>0</v>
      </c>
      <c r="AB51" s="10">
        <v>0</v>
      </c>
      <c r="AC51" s="10">
        <f t="shared" si="31"/>
        <v>0</v>
      </c>
      <c r="AD51" s="10">
        <f t="shared" si="31"/>
        <v>0</v>
      </c>
      <c r="AE51" s="10">
        <f t="shared" si="15"/>
        <v>13991.752828714605</v>
      </c>
      <c r="AF51" s="10">
        <f t="shared" si="16"/>
        <v>0</v>
      </c>
      <c r="AG51" s="10">
        <f t="shared" si="17"/>
        <v>-13991.752828714605</v>
      </c>
      <c r="AH51" s="10">
        <f t="shared" si="27"/>
        <v>-13991.752828714605</v>
      </c>
      <c r="AI51" s="17">
        <f t="shared" si="28"/>
        <v>0</v>
      </c>
      <c r="AJ51" s="10"/>
      <c r="AK51" s="10"/>
      <c r="AL51" s="10">
        <f t="shared" si="29"/>
        <v>13812.76841215778</v>
      </c>
      <c r="AM51" s="10"/>
      <c r="AN51" s="10">
        <f t="shared" si="30"/>
        <v>50358.975836235244</v>
      </c>
      <c r="AO51" s="10"/>
      <c r="AR51" s="19"/>
      <c r="AS51" s="19"/>
      <c r="AT51" s="19"/>
      <c r="AU51" s="19"/>
      <c r="AV51" s="19"/>
      <c r="AW51" s="19"/>
      <c r="AX51" s="19"/>
      <c r="AY51" s="19"/>
      <c r="AZ51" s="19"/>
      <c r="BA51" s="19"/>
    </row>
    <row r="52" spans="1:53">
      <c r="A52" s="10">
        <f t="shared" si="18"/>
        <v>2047</v>
      </c>
      <c r="B52" s="73">
        <v>0</v>
      </c>
      <c r="C52" s="10">
        <f t="shared" si="19"/>
        <v>0</v>
      </c>
      <c r="D52" s="10">
        <f t="shared" si="2"/>
        <v>34402.380868999666</v>
      </c>
      <c r="E52" s="10">
        <f t="shared" si="3"/>
        <v>186669.95187841734</v>
      </c>
      <c r="F52" s="10">
        <f t="shared" si="4"/>
        <v>5502.9578588412014</v>
      </c>
      <c r="G52" s="10">
        <f t="shared" si="20"/>
        <v>8838.0451987514643</v>
      </c>
      <c r="H52" s="10">
        <f t="shared" si="5"/>
        <v>-700.36834138115523</v>
      </c>
      <c r="I52" s="10">
        <f t="shared" si="6"/>
        <v>26264.704011629357</v>
      </c>
      <c r="J52" s="10">
        <f t="shared" si="7"/>
        <v>8838.0451987514643</v>
      </c>
      <c r="K52" s="10">
        <f t="shared" si="8"/>
        <v>30333.542440314512</v>
      </c>
      <c r="L52" s="10">
        <f t="shared" si="21"/>
        <v>788.67210344817727</v>
      </c>
      <c r="M52" s="10">
        <f t="shared" si="9"/>
        <v>1440.8432659149394</v>
      </c>
      <c r="N52" s="74">
        <v>0</v>
      </c>
      <c r="O52" s="10">
        <f t="shared" si="10"/>
        <v>607.37973896489666</v>
      </c>
      <c r="P52" s="10">
        <f t="shared" si="22"/>
        <v>0</v>
      </c>
      <c r="Q52" s="10">
        <f t="shared" si="11"/>
        <v>27.162185477605753</v>
      </c>
      <c r="R52" s="10">
        <f t="shared" si="12"/>
        <v>342.05352227545069</v>
      </c>
      <c r="S52" s="10">
        <f t="shared" si="13"/>
        <v>12044.156014832537</v>
      </c>
      <c r="T52" s="10">
        <f t="shared" si="23"/>
        <v>3.8968558616105901E-55</v>
      </c>
      <c r="U52" s="18"/>
      <c r="V52" s="74">
        <v>0</v>
      </c>
      <c r="W52" s="10">
        <f t="shared" si="24"/>
        <v>25</v>
      </c>
      <c r="X52" s="10">
        <v>0</v>
      </c>
      <c r="Y52" s="10">
        <f t="shared" si="25"/>
        <v>0</v>
      </c>
      <c r="Z52" s="10">
        <f t="shared" si="26"/>
        <v>0</v>
      </c>
      <c r="AA52" s="10">
        <v>0</v>
      </c>
      <c r="AB52" s="10">
        <v>0</v>
      </c>
      <c r="AC52" s="10">
        <f t="shared" si="31"/>
        <v>0</v>
      </c>
      <c r="AD52" s="10">
        <f t="shared" si="31"/>
        <v>0</v>
      </c>
      <c r="AE52" s="10">
        <f t="shared" si="15"/>
        <v>12044.156014832537</v>
      </c>
      <c r="AF52" s="10">
        <f t="shared" si="16"/>
        <v>0</v>
      </c>
      <c r="AG52" s="10">
        <f t="shared" si="17"/>
        <v>-12044.156014832537</v>
      </c>
      <c r="AH52" s="10">
        <f t="shared" si="27"/>
        <v>-12044.156014832537</v>
      </c>
      <c r="AI52" s="17">
        <f t="shared" si="28"/>
        <v>0</v>
      </c>
      <c r="AJ52" s="10"/>
      <c r="AK52" s="10"/>
      <c r="AL52" s="10">
        <f t="shared" si="29"/>
        <v>11890.08552319191</v>
      </c>
      <c r="AM52" s="10"/>
      <c r="AN52" s="10">
        <f t="shared" si="30"/>
        <v>40491.982597659779</v>
      </c>
      <c r="AO52" s="10"/>
      <c r="AR52" s="19"/>
      <c r="AS52" s="19"/>
      <c r="AT52" s="19"/>
      <c r="AU52" s="19"/>
      <c r="AV52" s="19"/>
      <c r="AW52" s="19"/>
      <c r="AX52" s="19"/>
      <c r="AY52" s="19"/>
      <c r="AZ52" s="19"/>
      <c r="BA52" s="19"/>
    </row>
    <row r="53" spans="1:53">
      <c r="A53" s="10">
        <f t="shared" si="18"/>
        <v>2048</v>
      </c>
      <c r="B53" s="73">
        <v>0</v>
      </c>
      <c r="C53" s="10">
        <f t="shared" si="19"/>
        <v>0</v>
      </c>
      <c r="D53" s="10">
        <f t="shared" si="2"/>
        <v>26264.704011629357</v>
      </c>
      <c r="E53" s="10">
        <f t="shared" si="3"/>
        <v>194462.6427405118</v>
      </c>
      <c r="F53" s="10">
        <f t="shared" si="4"/>
        <v>3315.8543269825846</v>
      </c>
      <c r="G53" s="10">
        <f t="shared" si="20"/>
        <v>7792.6908620944696</v>
      </c>
      <c r="H53" s="10">
        <f t="shared" si="5"/>
        <v>-940.13567237349571</v>
      </c>
      <c r="I53" s="10">
        <f t="shared" si="6"/>
        <v>19412.148821908384</v>
      </c>
      <c r="J53" s="10">
        <f t="shared" si="7"/>
        <v>7792.6908620944696</v>
      </c>
      <c r="K53" s="10">
        <f t="shared" si="8"/>
        <v>22838.426416768871</v>
      </c>
      <c r="L53" s="10">
        <f t="shared" si="21"/>
        <v>593.79908683599058</v>
      </c>
      <c r="M53" s="10">
        <f t="shared" si="9"/>
        <v>1084.8252547965214</v>
      </c>
      <c r="N53" s="74">
        <v>0</v>
      </c>
      <c r="O53" s="10">
        <f t="shared" si="10"/>
        <v>474.8090609836247</v>
      </c>
      <c r="P53" s="10">
        <f t="shared" si="22"/>
        <v>0</v>
      </c>
      <c r="Q53" s="10">
        <f t="shared" si="11"/>
        <v>20.13968608842027</v>
      </c>
      <c r="R53" s="10">
        <f t="shared" si="12"/>
        <v>253.61915629895324</v>
      </c>
      <c r="S53" s="10">
        <f t="shared" si="13"/>
        <v>10219.88310709798</v>
      </c>
      <c r="T53" s="10">
        <f t="shared" si="23"/>
        <v>3.0959674076069791E-55</v>
      </c>
      <c r="U53" s="18"/>
      <c r="V53" s="74">
        <v>0</v>
      </c>
      <c r="W53" s="10">
        <f t="shared" si="24"/>
        <v>26</v>
      </c>
      <c r="X53" s="10">
        <v>0</v>
      </c>
      <c r="Y53" s="10">
        <f t="shared" si="25"/>
        <v>0</v>
      </c>
      <c r="Z53" s="10">
        <f t="shared" si="26"/>
        <v>0</v>
      </c>
      <c r="AA53" s="10">
        <v>0</v>
      </c>
      <c r="AB53" s="10">
        <v>0</v>
      </c>
      <c r="AC53" s="10">
        <f t="shared" si="31"/>
        <v>0</v>
      </c>
      <c r="AD53" s="10">
        <f t="shared" si="31"/>
        <v>0</v>
      </c>
      <c r="AE53" s="10">
        <f t="shared" si="15"/>
        <v>10219.88310709798</v>
      </c>
      <c r="AF53" s="10">
        <f t="shared" si="16"/>
        <v>0</v>
      </c>
      <c r="AG53" s="10">
        <f t="shared" si="17"/>
        <v>-10219.88310709798</v>
      </c>
      <c r="AH53" s="10">
        <f t="shared" si="27"/>
        <v>-10219.88310709798</v>
      </c>
      <c r="AI53" s="17">
        <f t="shared" si="28"/>
        <v>0</v>
      </c>
      <c r="AJ53" s="10"/>
      <c r="AK53" s="10"/>
      <c r="AL53" s="10">
        <f t="shared" si="29"/>
        <v>10089.148964092759</v>
      </c>
      <c r="AM53" s="10"/>
      <c r="AN53" s="10">
        <f t="shared" si="30"/>
        <v>31653.937398908314</v>
      </c>
      <c r="AO53" s="10"/>
      <c r="AR53" s="19"/>
      <c r="AS53" s="19"/>
      <c r="AT53" s="19"/>
      <c r="AU53" s="19"/>
      <c r="AV53" s="19"/>
      <c r="AW53" s="19"/>
      <c r="AX53" s="19"/>
      <c r="AY53" s="19"/>
      <c r="AZ53" s="19"/>
      <c r="BA53" s="19"/>
    </row>
    <row r="54" spans="1:53">
      <c r="A54" s="10">
        <f t="shared" si="18"/>
        <v>2049</v>
      </c>
      <c r="B54" s="73">
        <v>0</v>
      </c>
      <c r="C54" s="10">
        <f t="shared" si="19"/>
        <v>0</v>
      </c>
      <c r="D54" s="10">
        <f t="shared" si="2"/>
        <v>19412.148821908384</v>
      </c>
      <c r="E54" s="10">
        <f t="shared" si="3"/>
        <v>201193.38558215945</v>
      </c>
      <c r="F54" s="10">
        <f t="shared" si="4"/>
        <v>2003.7465888030633</v>
      </c>
      <c r="G54" s="10">
        <f t="shared" si="20"/>
        <v>6730.7428416476459</v>
      </c>
      <c r="H54" s="10">
        <f t="shared" si="5"/>
        <v>-992.66921309736244</v>
      </c>
      <c r="I54" s="10">
        <f t="shared" si="6"/>
        <v>13674.0751933581</v>
      </c>
      <c r="J54" s="10">
        <f t="shared" si="7"/>
        <v>6730.7428416476459</v>
      </c>
      <c r="K54" s="10">
        <f t="shared" si="8"/>
        <v>16543.112007633241</v>
      </c>
      <c r="L54" s="10">
        <f t="shared" si="21"/>
        <v>430.12091219846423</v>
      </c>
      <c r="M54" s="10">
        <f t="shared" si="9"/>
        <v>785.79782036257893</v>
      </c>
      <c r="N54" s="74">
        <v>0</v>
      </c>
      <c r="O54" s="10">
        <f t="shared" si="10"/>
        <v>357.91869805220762</v>
      </c>
      <c r="P54" s="10">
        <f t="shared" si="22"/>
        <v>0</v>
      </c>
      <c r="Q54" s="10">
        <f t="shared" si="11"/>
        <v>14.292308462172317</v>
      </c>
      <c r="R54" s="10">
        <f t="shared" si="12"/>
        <v>179.98310389875869</v>
      </c>
      <c r="S54" s="10">
        <f t="shared" si="13"/>
        <v>8498.8556846218289</v>
      </c>
      <c r="T54" s="10">
        <f t="shared" si="23"/>
        <v>2.4105902088073275E-55</v>
      </c>
      <c r="U54" s="18"/>
      <c r="V54" s="74">
        <v>0</v>
      </c>
      <c r="W54" s="10">
        <f t="shared" si="24"/>
        <v>27</v>
      </c>
      <c r="X54" s="10">
        <v>0</v>
      </c>
      <c r="Y54" s="10">
        <f t="shared" si="25"/>
        <v>0</v>
      </c>
      <c r="Z54" s="10">
        <f t="shared" si="26"/>
        <v>0</v>
      </c>
      <c r="AA54" s="10">
        <v>0</v>
      </c>
      <c r="AB54" s="10">
        <v>0</v>
      </c>
      <c r="AC54" s="10">
        <f t="shared" si="31"/>
        <v>0</v>
      </c>
      <c r="AD54" s="10">
        <f t="shared" si="31"/>
        <v>0</v>
      </c>
      <c r="AE54" s="10">
        <f t="shared" si="15"/>
        <v>8498.8556846218289</v>
      </c>
      <c r="AF54" s="10">
        <f t="shared" si="16"/>
        <v>0</v>
      </c>
      <c r="AG54" s="10">
        <f t="shared" si="17"/>
        <v>-8498.8556846218289</v>
      </c>
      <c r="AH54" s="10">
        <f t="shared" si="27"/>
        <v>-8498.8556846218289</v>
      </c>
      <c r="AI54" s="17">
        <f t="shared" si="28"/>
        <v>0</v>
      </c>
      <c r="AJ54" s="10"/>
      <c r="AK54" s="10"/>
      <c r="AL54" s="10">
        <f t="shared" si="29"/>
        <v>8390.137159878388</v>
      </c>
      <c r="AM54" s="10"/>
      <c r="AN54" s="10">
        <f t="shared" si="30"/>
        <v>23861.246536813844</v>
      </c>
      <c r="AO54" s="10"/>
      <c r="AR54" s="19"/>
      <c r="AS54" s="19"/>
      <c r="AT54" s="19"/>
      <c r="AU54" s="19"/>
      <c r="AV54" s="19"/>
      <c r="AW54" s="19"/>
      <c r="AX54" s="19"/>
      <c r="AY54" s="19"/>
      <c r="AZ54" s="19"/>
      <c r="BA54" s="19"/>
    </row>
    <row r="55" spans="1:53">
      <c r="A55" s="10">
        <f t="shared" si="18"/>
        <v>2050</v>
      </c>
      <c r="B55" s="73">
        <v>0</v>
      </c>
      <c r="C55" s="10">
        <f t="shared" si="19"/>
        <v>0</v>
      </c>
      <c r="D55" s="10">
        <f t="shared" si="2"/>
        <v>13674.0751933581</v>
      </c>
      <c r="E55" s="10">
        <f t="shared" si="3"/>
        <v>206845.39857707056</v>
      </c>
      <c r="F55" s="10">
        <f t="shared" si="4"/>
        <v>671.32035322300067</v>
      </c>
      <c r="G55" s="10">
        <f t="shared" si="20"/>
        <v>5652.0129949111242</v>
      </c>
      <c r="H55" s="10">
        <f t="shared" si="5"/>
        <v>-1045.9454547545058</v>
      </c>
      <c r="I55" s="10">
        <f t="shared" si="6"/>
        <v>9068.0076532014809</v>
      </c>
      <c r="J55" s="10">
        <f t="shared" si="7"/>
        <v>5652.0129949111242</v>
      </c>
      <c r="K55" s="10">
        <f t="shared" si="8"/>
        <v>11371.04142327979</v>
      </c>
      <c r="L55" s="10">
        <f t="shared" si="21"/>
        <v>295.64707700527453</v>
      </c>
      <c r="M55" s="10">
        <f t="shared" si="9"/>
        <v>540.12446760579007</v>
      </c>
      <c r="N55" s="74">
        <v>0</v>
      </c>
      <c r="O55" s="10">
        <f t="shared" si="10"/>
        <v>256.95755542749293</v>
      </c>
      <c r="P55" s="10">
        <f t="shared" si="22"/>
        <v>0</v>
      </c>
      <c r="Q55" s="10">
        <f t="shared" si="11"/>
        <v>9.5450689309230299</v>
      </c>
      <c r="R55" s="10">
        <f t="shared" si="12"/>
        <v>120.20109541170785</v>
      </c>
      <c r="S55" s="10">
        <f t="shared" si="13"/>
        <v>6874.4882592923132</v>
      </c>
      <c r="T55" s="10">
        <f t="shared" si="23"/>
        <v>1.8256427213088791E-55</v>
      </c>
      <c r="U55" s="18"/>
      <c r="V55" s="74">
        <v>0</v>
      </c>
      <c r="W55" s="10">
        <f t="shared" si="24"/>
        <v>28</v>
      </c>
      <c r="X55" s="10">
        <v>0</v>
      </c>
      <c r="Y55" s="10">
        <f t="shared" si="25"/>
        <v>0</v>
      </c>
      <c r="Z55" s="10">
        <f t="shared" si="26"/>
        <v>0</v>
      </c>
      <c r="AA55" s="10">
        <v>0</v>
      </c>
      <c r="AB55" s="10">
        <v>0</v>
      </c>
      <c r="AC55" s="10">
        <f t="shared" si="31"/>
        <v>0</v>
      </c>
      <c r="AD55" s="10">
        <f t="shared" si="31"/>
        <v>0</v>
      </c>
      <c r="AE55" s="10">
        <f t="shared" si="15"/>
        <v>6874.4882592923132</v>
      </c>
      <c r="AF55" s="10">
        <f t="shared" si="16"/>
        <v>0</v>
      </c>
      <c r="AG55" s="10">
        <f t="shared" si="17"/>
        <v>-6874.4882592923132</v>
      </c>
      <c r="AH55" s="10">
        <f t="shared" si="27"/>
        <v>-6874.4882592923132</v>
      </c>
      <c r="AI55" s="17">
        <f t="shared" si="28"/>
        <v>0</v>
      </c>
      <c r="AJ55" s="10"/>
      <c r="AK55" s="10"/>
      <c r="AL55" s="10">
        <f t="shared" si="29"/>
        <v>6786.5488649019953</v>
      </c>
      <c r="AM55" s="10"/>
      <c r="AN55" s="10">
        <f t="shared" si="30"/>
        <v>17130.503695166197</v>
      </c>
      <c r="AO55" s="10"/>
      <c r="AR55" s="19"/>
      <c r="AS55" s="19"/>
      <c r="AT55" s="19"/>
      <c r="AU55" s="19"/>
      <c r="AV55" s="19"/>
      <c r="AW55" s="19"/>
      <c r="AX55" s="19"/>
      <c r="AY55" s="19"/>
      <c r="AZ55" s="19"/>
      <c r="BA55" s="19"/>
    </row>
    <row r="56" spans="1:53">
      <c r="A56" s="10">
        <f t="shared" si="18"/>
        <v>2051</v>
      </c>
      <c r="B56" s="73">
        <v>0</v>
      </c>
      <c r="C56" s="10">
        <f t="shared" si="19"/>
        <v>0</v>
      </c>
      <c r="D56" s="10">
        <f t="shared" si="2"/>
        <v>9068.0076532014809</v>
      </c>
      <c r="E56" s="10">
        <f t="shared" si="3"/>
        <v>211401.71101307985</v>
      </c>
      <c r="F56" s="10">
        <f t="shared" si="4"/>
        <v>0</v>
      </c>
      <c r="G56" s="10">
        <f t="shared" si="20"/>
        <v>4556.3124360092806</v>
      </c>
      <c r="H56" s="10">
        <f t="shared" si="5"/>
        <v>-956.8256115619489</v>
      </c>
      <c r="I56" s="10">
        <f t="shared" si="6"/>
        <v>5468.5208287541491</v>
      </c>
      <c r="J56" s="10">
        <f t="shared" si="7"/>
        <v>4556.3124360092806</v>
      </c>
      <c r="K56" s="10">
        <f t="shared" si="8"/>
        <v>7268.2642409778146</v>
      </c>
      <c r="L56" s="10">
        <f t="shared" si="21"/>
        <v>188.97487026542316</v>
      </c>
      <c r="M56" s="10">
        <f t="shared" si="9"/>
        <v>345.24255144644621</v>
      </c>
      <c r="N56" s="74">
        <v>0</v>
      </c>
      <c r="O56" s="10">
        <f t="shared" si="10"/>
        <v>172.17736050382607</v>
      </c>
      <c r="P56" s="10">
        <f t="shared" si="22"/>
        <v>0</v>
      </c>
      <c r="Q56" s="10">
        <f t="shared" si="11"/>
        <v>5.8451209718841204</v>
      </c>
      <c r="R56" s="10">
        <f t="shared" si="12"/>
        <v>73.607634341774755</v>
      </c>
      <c r="S56" s="10">
        <f t="shared" si="13"/>
        <v>5342.1599735386353</v>
      </c>
      <c r="T56" s="10">
        <f t="shared" si="23"/>
        <v>1.3283263454486899E-55</v>
      </c>
      <c r="U56" s="18"/>
      <c r="V56" s="74">
        <v>0</v>
      </c>
      <c r="W56" s="10">
        <f t="shared" si="24"/>
        <v>29</v>
      </c>
      <c r="X56" s="10">
        <v>0</v>
      </c>
      <c r="Y56" s="10">
        <f t="shared" si="25"/>
        <v>0</v>
      </c>
      <c r="Z56" s="10">
        <f t="shared" si="26"/>
        <v>0</v>
      </c>
      <c r="AA56" s="10">
        <v>0</v>
      </c>
      <c r="AB56" s="10">
        <v>0</v>
      </c>
      <c r="AC56" s="10">
        <f t="shared" si="31"/>
        <v>0</v>
      </c>
      <c r="AD56" s="10">
        <f t="shared" si="31"/>
        <v>0</v>
      </c>
      <c r="AE56" s="10">
        <f t="shared" si="15"/>
        <v>5342.1599735386353</v>
      </c>
      <c r="AF56" s="10">
        <f t="shared" si="16"/>
        <v>0</v>
      </c>
      <c r="AG56" s="10">
        <f t="shared" si="17"/>
        <v>-5342.1599735386353</v>
      </c>
      <c r="AH56" s="10">
        <f t="shared" si="27"/>
        <v>-5342.1599735386353</v>
      </c>
      <c r="AI56" s="17">
        <f t="shared" si="28"/>
        <v>0</v>
      </c>
      <c r="AJ56" s="10"/>
      <c r="AK56" s="10"/>
      <c r="AL56" s="10">
        <f t="shared" si="29"/>
        <v>5273.8223322350559</v>
      </c>
      <c r="AM56" s="10"/>
      <c r="AN56" s="10">
        <f t="shared" si="30"/>
        <v>11478.490700255072</v>
      </c>
      <c r="AO56" s="10"/>
      <c r="AR56" s="19"/>
      <c r="AS56" s="19"/>
      <c r="AT56" s="19"/>
      <c r="AU56" s="19"/>
      <c r="AV56" s="19"/>
      <c r="AW56" s="19"/>
      <c r="AX56" s="19"/>
      <c r="AY56" s="19"/>
      <c r="AZ56" s="19"/>
      <c r="BA56" s="19"/>
    </row>
    <row r="57" spans="1:53">
      <c r="A57" s="10">
        <f t="shared" si="18"/>
        <v>2052</v>
      </c>
      <c r="B57" s="73">
        <v>0</v>
      </c>
      <c r="C57" s="10">
        <f t="shared" si="19"/>
        <v>0</v>
      </c>
      <c r="D57" s="10">
        <f t="shared" si="2"/>
        <v>5468.5208287541491</v>
      </c>
      <c r="E57" s="10">
        <f t="shared" si="3"/>
        <v>214845.16256065367</v>
      </c>
      <c r="F57" s="10">
        <f t="shared" si="4"/>
        <v>0</v>
      </c>
      <c r="G57" s="10">
        <f t="shared" si="20"/>
        <v>3443.4515475738235</v>
      </c>
      <c r="H57" s="10">
        <f t="shared" si="5"/>
        <v>-723.12482499050293</v>
      </c>
      <c r="I57" s="10">
        <f t="shared" si="6"/>
        <v>2748.1941061708285</v>
      </c>
      <c r="J57" s="10">
        <f t="shared" si="7"/>
        <v>3443.4515475738235</v>
      </c>
      <c r="K57" s="10">
        <f t="shared" si="8"/>
        <v>4108.3574674624888</v>
      </c>
      <c r="L57" s="10">
        <f t="shared" si="21"/>
        <v>106.81729415402471</v>
      </c>
      <c r="M57" s="10">
        <f t="shared" si="9"/>
        <v>195.14697970446821</v>
      </c>
      <c r="N57" s="74">
        <v>0</v>
      </c>
      <c r="O57" s="10">
        <f t="shared" si="10"/>
        <v>103.83267396368686</v>
      </c>
      <c r="P57" s="10">
        <f t="shared" si="22"/>
        <v>0</v>
      </c>
      <c r="Q57" s="10">
        <f t="shared" si="11"/>
        <v>3.0686505260720187</v>
      </c>
      <c r="R57" s="10">
        <f t="shared" si="12"/>
        <v>38.643529694646332</v>
      </c>
      <c r="S57" s="10">
        <f t="shared" si="13"/>
        <v>3890.9606756167218</v>
      </c>
      <c r="T57" s="10">
        <f t="shared" si="23"/>
        <v>9.0585194422588644E-56</v>
      </c>
      <c r="U57" s="18"/>
      <c r="V57" s="74">
        <v>0</v>
      </c>
      <c r="W57" s="10">
        <f t="shared" si="24"/>
        <v>30</v>
      </c>
      <c r="X57" s="10">
        <v>0</v>
      </c>
      <c r="Y57" s="10">
        <f t="shared" si="25"/>
        <v>0</v>
      </c>
      <c r="Z57" s="10">
        <f t="shared" si="26"/>
        <v>0</v>
      </c>
      <c r="AA57" s="10">
        <v>0</v>
      </c>
      <c r="AB57" s="10">
        <v>0</v>
      </c>
      <c r="AC57" s="10">
        <f t="shared" si="31"/>
        <v>0</v>
      </c>
      <c r="AD57" s="10">
        <f t="shared" si="31"/>
        <v>0</v>
      </c>
      <c r="AE57" s="10">
        <f t="shared" si="15"/>
        <v>3890.9606756167218</v>
      </c>
      <c r="AF57" s="10">
        <f t="shared" si="16"/>
        <v>0</v>
      </c>
      <c r="AG57" s="10">
        <f t="shared" si="17"/>
        <v>-3890.9606756167218</v>
      </c>
      <c r="AH57" s="10">
        <f t="shared" si="27"/>
        <v>-3890.9606756167218</v>
      </c>
      <c r="AI57" s="17">
        <f t="shared" si="28"/>
        <v>0</v>
      </c>
      <c r="AJ57" s="10"/>
      <c r="AK57" s="10"/>
      <c r="AL57" s="10">
        <f t="shared" si="29"/>
        <v>3841.1869742873514</v>
      </c>
      <c r="AM57" s="10"/>
      <c r="AN57" s="10">
        <f t="shared" si="30"/>
        <v>6922.1782642457911</v>
      </c>
      <c r="AO57" s="10"/>
      <c r="AR57" s="19"/>
      <c r="AS57" s="19"/>
      <c r="AT57" s="19"/>
      <c r="AU57" s="19"/>
      <c r="AV57" s="19"/>
      <c r="AW57" s="19"/>
      <c r="AX57" s="19"/>
      <c r="AY57" s="19"/>
      <c r="AZ57" s="19"/>
      <c r="BA57" s="19"/>
    </row>
    <row r="58" spans="1:53">
      <c r="A58" s="10">
        <f t="shared" si="18"/>
        <v>2053</v>
      </c>
      <c r="B58" s="73">
        <v>0</v>
      </c>
      <c r="C58" s="10">
        <f t="shared" si="19"/>
        <v>0</v>
      </c>
      <c r="D58" s="10">
        <f t="shared" si="2"/>
        <v>2748.1941061708285</v>
      </c>
      <c r="E58" s="10">
        <f t="shared" si="3"/>
        <v>217158.40255298017</v>
      </c>
      <c r="F58" s="10">
        <f t="shared" si="4"/>
        <v>0</v>
      </c>
      <c r="G58" s="10">
        <f t="shared" si="20"/>
        <v>2313.2399923264979</v>
      </c>
      <c r="H58" s="10">
        <f t="shared" si="5"/>
        <v>-485.78039838856455</v>
      </c>
      <c r="I58" s="10">
        <f t="shared" si="6"/>
        <v>920.7345122328951</v>
      </c>
      <c r="J58" s="10">
        <f t="shared" si="7"/>
        <v>2313.2399923264979</v>
      </c>
      <c r="K58" s="10">
        <f t="shared" si="8"/>
        <v>1834.4643092018619</v>
      </c>
      <c r="L58" s="10">
        <f t="shared" si="21"/>
        <v>47.696072039248406</v>
      </c>
      <c r="M58" s="10">
        <f t="shared" si="9"/>
        <v>87.137054687088437</v>
      </c>
      <c r="N58" s="74">
        <v>0</v>
      </c>
      <c r="O58" s="10">
        <f t="shared" si="10"/>
        <v>52.180900750079509</v>
      </c>
      <c r="P58" s="10">
        <f t="shared" si="22"/>
        <v>0</v>
      </c>
      <c r="Q58" s="10">
        <f t="shared" si="11"/>
        <v>1.1599639420378054</v>
      </c>
      <c r="R58" s="10">
        <f t="shared" si="12"/>
        <v>14.607431070436887</v>
      </c>
      <c r="S58" s="10">
        <f t="shared" si="13"/>
        <v>2516.0214148153896</v>
      </c>
      <c r="T58" s="10">
        <f t="shared" si="23"/>
        <v>5.4843756548709721E-56</v>
      </c>
      <c r="U58" s="18"/>
      <c r="V58" s="74">
        <v>0</v>
      </c>
      <c r="W58" s="10">
        <f t="shared" si="24"/>
        <v>31</v>
      </c>
      <c r="X58" s="10">
        <v>0</v>
      </c>
      <c r="Y58" s="10">
        <f t="shared" si="25"/>
        <v>0</v>
      </c>
      <c r="Z58" s="10">
        <f t="shared" si="26"/>
        <v>0</v>
      </c>
      <c r="AA58" s="10">
        <v>0</v>
      </c>
      <c r="AB58" s="10">
        <v>0</v>
      </c>
      <c r="AC58" s="10">
        <f t="shared" si="31"/>
        <v>0</v>
      </c>
      <c r="AD58" s="10">
        <f t="shared" si="31"/>
        <v>0</v>
      </c>
      <c r="AE58" s="10">
        <f t="shared" si="15"/>
        <v>2516.0214148153896</v>
      </c>
      <c r="AF58" s="10">
        <f t="shared" si="16"/>
        <v>0</v>
      </c>
      <c r="AG58" s="10">
        <f t="shared" si="17"/>
        <v>-2516.0214148153896</v>
      </c>
      <c r="AH58" s="10">
        <f t="shared" si="27"/>
        <v>-2516.0214148153896</v>
      </c>
      <c r="AI58" s="17">
        <f t="shared" si="28"/>
        <v>0</v>
      </c>
      <c r="AJ58" s="10"/>
      <c r="AK58" s="10"/>
      <c r="AL58" s="10">
        <f t="shared" si="29"/>
        <v>2483.836124631373</v>
      </c>
      <c r="AM58" s="10"/>
      <c r="AN58" s="10">
        <f t="shared" si="30"/>
        <v>3478.7267166719676</v>
      </c>
      <c r="AO58" s="10"/>
      <c r="AR58" s="19"/>
      <c r="AS58" s="19"/>
      <c r="AT58" s="19"/>
      <c r="AU58" s="19"/>
      <c r="AV58" s="19"/>
      <c r="AW58" s="19"/>
      <c r="AX58" s="19"/>
      <c r="AY58" s="19"/>
      <c r="AZ58" s="19"/>
      <c r="BA58" s="19"/>
    </row>
    <row r="59" spans="1:53">
      <c r="A59" s="10">
        <f t="shared" si="18"/>
        <v>2054</v>
      </c>
      <c r="B59" s="73">
        <v>0</v>
      </c>
      <c r="C59" s="10">
        <f t="shared" si="19"/>
        <v>0</v>
      </c>
      <c r="D59" s="10">
        <f t="shared" si="2"/>
        <v>920.7345122328951</v>
      </c>
      <c r="E59" s="10">
        <f t="shared" si="3"/>
        <v>218323.88927732565</v>
      </c>
      <c r="F59" s="10">
        <f t="shared" si="4"/>
        <v>0</v>
      </c>
      <c r="G59" s="10">
        <f t="shared" si="20"/>
        <v>1165.4867243454873</v>
      </c>
      <c r="H59" s="10">
        <f t="shared" si="5"/>
        <v>-244.75221211255234</v>
      </c>
      <c r="I59" s="10">
        <f t="shared" si="6"/>
        <v>-3.9904080040287226E-11</v>
      </c>
      <c r="J59" s="10">
        <f t="shared" si="7"/>
        <v>1165.4867243454873</v>
      </c>
      <c r="K59" s="10">
        <f t="shared" si="8"/>
        <v>460.3672561164276</v>
      </c>
      <c r="L59" s="10">
        <f t="shared" si="21"/>
        <v>11.969548659027117</v>
      </c>
      <c r="M59" s="10">
        <f t="shared" si="9"/>
        <v>21.867444665530311</v>
      </c>
      <c r="N59" s="74">
        <v>0</v>
      </c>
      <c r="O59" s="10">
        <f t="shared" si="10"/>
        <v>17.482300865182044</v>
      </c>
      <c r="P59" s="10">
        <f t="shared" si="22"/>
        <v>0</v>
      </c>
      <c r="Q59" s="10">
        <f t="shared" si="11"/>
        <v>0.13253876060043673</v>
      </c>
      <c r="R59" s="10">
        <f t="shared" si="12"/>
        <v>1.6690612004979948</v>
      </c>
      <c r="S59" s="10">
        <f t="shared" si="13"/>
        <v>1218.6076184963251</v>
      </c>
      <c r="T59" s="10">
        <f t="shared" si="23"/>
        <v>2.4870770038668278E-56</v>
      </c>
      <c r="U59" s="18"/>
      <c r="V59" s="74">
        <v>0</v>
      </c>
      <c r="W59" s="10">
        <f t="shared" si="24"/>
        <v>32</v>
      </c>
      <c r="X59" s="10">
        <v>0</v>
      </c>
      <c r="Y59" s="10">
        <f t="shared" si="25"/>
        <v>0</v>
      </c>
      <c r="Z59" s="10">
        <f t="shared" si="26"/>
        <v>0</v>
      </c>
      <c r="AA59" s="10">
        <v>0</v>
      </c>
      <c r="AB59" s="10">
        <v>0</v>
      </c>
      <c r="AC59" s="10">
        <f t="shared" si="31"/>
        <v>0</v>
      </c>
      <c r="AD59" s="10">
        <f t="shared" si="31"/>
        <v>0</v>
      </c>
      <c r="AE59" s="10">
        <f t="shared" si="15"/>
        <v>1218.6076184963251</v>
      </c>
      <c r="AF59" s="10">
        <f t="shared" si="16"/>
        <v>0</v>
      </c>
      <c r="AG59" s="10">
        <f t="shared" si="17"/>
        <v>-1218.6076184963251</v>
      </c>
      <c r="AH59" s="10">
        <f t="shared" si="27"/>
        <v>-1218.6076184963251</v>
      </c>
      <c r="AI59" s="17">
        <f t="shared" si="28"/>
        <v>0</v>
      </c>
      <c r="AJ59" s="10"/>
      <c r="AK59" s="10"/>
      <c r="AL59" s="10">
        <f t="shared" si="29"/>
        <v>1203.0190231088588</v>
      </c>
      <c r="AM59" s="10"/>
      <c r="AN59" s="10">
        <f t="shared" si="30"/>
        <v>1165.4867243454696</v>
      </c>
      <c r="AO59" s="10"/>
      <c r="AR59" s="19"/>
      <c r="AS59" s="19"/>
      <c r="AT59" s="19"/>
      <c r="AU59" s="19"/>
      <c r="AV59" s="19"/>
      <c r="AW59" s="19"/>
      <c r="AX59" s="19"/>
      <c r="AY59" s="19"/>
      <c r="AZ59" s="19"/>
      <c r="BA59" s="19"/>
    </row>
    <row r="60" spans="1:53">
      <c r="A60" s="10">
        <f t="shared" si="18"/>
        <v>2055</v>
      </c>
      <c r="B60" s="73">
        <v>0</v>
      </c>
      <c r="C60" s="10">
        <f t="shared" si="19"/>
        <v>0</v>
      </c>
      <c r="D60" s="10">
        <f t="shared" si="2"/>
        <v>-3.9904080040287226E-11</v>
      </c>
      <c r="E60" s="10">
        <f t="shared" si="3"/>
        <v>218323.88927732565</v>
      </c>
      <c r="F60" s="10">
        <f t="shared" si="4"/>
        <v>0</v>
      </c>
      <c r="G60" s="10">
        <f t="shared" si="20"/>
        <v>0</v>
      </c>
      <c r="H60" s="10">
        <f t="shared" si="5"/>
        <v>0</v>
      </c>
      <c r="I60" s="10">
        <f t="shared" si="6"/>
        <v>-3.9904080040287226E-11</v>
      </c>
      <c r="J60" s="10">
        <f t="shared" si="7"/>
        <v>0</v>
      </c>
      <c r="K60" s="10">
        <f t="shared" si="8"/>
        <v>-3.9904080040287226E-11</v>
      </c>
      <c r="L60" s="10">
        <f t="shared" si="21"/>
        <v>-1.0375060810474678E-12</v>
      </c>
      <c r="M60" s="10">
        <f t="shared" si="9"/>
        <v>-1.8954438019136432E-12</v>
      </c>
      <c r="N60" s="74">
        <v>0</v>
      </c>
      <c r="O60" s="10">
        <f t="shared" si="10"/>
        <v>-2.6602720026858149E-13</v>
      </c>
      <c r="P60" s="10">
        <f t="shared" si="22"/>
        <v>0</v>
      </c>
      <c r="Q60" s="10">
        <f t="shared" si="11"/>
        <v>-3.9003510986639779E-14</v>
      </c>
      <c r="R60" s="10">
        <f t="shared" si="12"/>
        <v>-4.9117138696695784E-13</v>
      </c>
      <c r="S60" s="10">
        <f t="shared" si="13"/>
        <v>-3.7291519811832902E-12</v>
      </c>
      <c r="T60" s="10">
        <f t="shared" si="23"/>
        <v>-7.1260342971816148E-71</v>
      </c>
      <c r="U60" s="18"/>
      <c r="V60" s="74">
        <v>0</v>
      </c>
      <c r="W60" s="10">
        <f t="shared" si="24"/>
        <v>33</v>
      </c>
      <c r="X60" s="10">
        <v>0</v>
      </c>
      <c r="Y60" s="10">
        <f t="shared" si="25"/>
        <v>0</v>
      </c>
      <c r="Z60" s="10">
        <f t="shared" si="26"/>
        <v>0</v>
      </c>
      <c r="AA60" s="10">
        <v>0</v>
      </c>
      <c r="AB60" s="10">
        <v>0</v>
      </c>
      <c r="AC60" s="10">
        <f t="shared" si="31"/>
        <v>0</v>
      </c>
      <c r="AD60" s="10">
        <f t="shared" si="31"/>
        <v>0</v>
      </c>
      <c r="AE60" s="10">
        <f t="shared" si="15"/>
        <v>-3.7291519811832902E-12</v>
      </c>
      <c r="AF60" s="10">
        <f t="shared" si="16"/>
        <v>0</v>
      </c>
      <c r="AG60" s="10">
        <f t="shared" si="17"/>
        <v>3.7291519811832902E-12</v>
      </c>
      <c r="AH60" s="10">
        <f t="shared" si="27"/>
        <v>3.7291519811832902E-12</v>
      </c>
      <c r="AI60" s="17">
        <f t="shared" si="28"/>
        <v>0</v>
      </c>
      <c r="AJ60" s="10"/>
      <c r="AK60" s="10"/>
      <c r="AL60" s="10">
        <f t="shared" si="29"/>
        <v>-3.681448158812012E-12</v>
      </c>
      <c r="AM60" s="10"/>
      <c r="AN60" s="10">
        <f t="shared" si="30"/>
        <v>-1.7735146684572101E-11</v>
      </c>
      <c r="AO60" s="10"/>
      <c r="AR60" s="19"/>
      <c r="AS60" s="19"/>
      <c r="AT60" s="19"/>
      <c r="AU60" s="19"/>
      <c r="AV60" s="19"/>
      <c r="AW60" s="19"/>
      <c r="AX60" s="19"/>
      <c r="AY60" s="19"/>
      <c r="AZ60" s="19"/>
      <c r="BA60" s="19"/>
    </row>
    <row r="61" spans="1:53">
      <c r="A61" s="10">
        <f t="shared" si="18"/>
        <v>2056</v>
      </c>
      <c r="B61" s="73">
        <v>0</v>
      </c>
      <c r="C61" s="10">
        <f t="shared" si="19"/>
        <v>0</v>
      </c>
      <c r="D61" s="10">
        <f t="shared" si="2"/>
        <v>-3.9904080040287226E-11</v>
      </c>
      <c r="E61" s="10">
        <f t="shared" si="3"/>
        <v>218323.88927732565</v>
      </c>
      <c r="F61" s="10">
        <f t="shared" si="4"/>
        <v>0</v>
      </c>
      <c r="G61" s="10">
        <f t="shared" si="20"/>
        <v>0</v>
      </c>
      <c r="H61" s="10">
        <f t="shared" si="5"/>
        <v>0</v>
      </c>
      <c r="I61" s="10">
        <f t="shared" si="6"/>
        <v>-3.9904080040287226E-11</v>
      </c>
      <c r="J61" s="10">
        <f t="shared" si="7"/>
        <v>0</v>
      </c>
      <c r="K61" s="10">
        <f t="shared" si="8"/>
        <v>-3.9904080040287226E-11</v>
      </c>
      <c r="L61" s="10">
        <f t="shared" si="21"/>
        <v>-1.0375060810474678E-12</v>
      </c>
      <c r="M61" s="10">
        <f t="shared" si="9"/>
        <v>-1.8954438019136432E-12</v>
      </c>
      <c r="N61" s="74">
        <v>0</v>
      </c>
      <c r="O61" s="10">
        <f t="shared" si="10"/>
        <v>-2.6602720026858149E-13</v>
      </c>
      <c r="P61" s="10">
        <f t="shared" si="22"/>
        <v>0</v>
      </c>
      <c r="Q61" s="10">
        <f t="shared" si="11"/>
        <v>-3.9003510986639779E-14</v>
      </c>
      <c r="R61" s="10">
        <f t="shared" si="12"/>
        <v>-4.9117138696695784E-13</v>
      </c>
      <c r="S61" s="10">
        <f t="shared" si="13"/>
        <v>-3.7291519811832902E-12</v>
      </c>
      <c r="T61" s="10">
        <f t="shared" si="23"/>
        <v>-6.672066867515837E-71</v>
      </c>
      <c r="U61" s="18"/>
      <c r="V61" s="74">
        <v>0</v>
      </c>
      <c r="W61" s="10">
        <f t="shared" si="24"/>
        <v>34</v>
      </c>
      <c r="X61" s="10">
        <v>0</v>
      </c>
      <c r="Y61" s="10">
        <f t="shared" si="25"/>
        <v>0</v>
      </c>
      <c r="Z61" s="10">
        <f t="shared" si="26"/>
        <v>0</v>
      </c>
      <c r="AA61" s="10">
        <v>0</v>
      </c>
      <c r="AB61" s="10">
        <v>0</v>
      </c>
      <c r="AC61" s="10">
        <f t="shared" si="31"/>
        <v>0</v>
      </c>
      <c r="AD61" s="10">
        <f t="shared" si="31"/>
        <v>0</v>
      </c>
      <c r="AE61" s="10">
        <f t="shared" si="15"/>
        <v>-3.7291519811832902E-12</v>
      </c>
      <c r="AF61" s="10">
        <f t="shared" si="16"/>
        <v>0</v>
      </c>
      <c r="AG61" s="10">
        <f t="shared" si="17"/>
        <v>3.7291519811832902E-12</v>
      </c>
      <c r="AH61" s="10">
        <f t="shared" si="27"/>
        <v>3.7291519811832902E-12</v>
      </c>
      <c r="AI61" s="17">
        <f t="shared" si="28"/>
        <v>0</v>
      </c>
      <c r="AJ61" s="10"/>
      <c r="AK61" s="10"/>
      <c r="AL61" s="10">
        <f t="shared" si="29"/>
        <v>-3.681448158812012E-12</v>
      </c>
      <c r="AM61" s="10"/>
      <c r="AN61" s="10">
        <f t="shared" si="30"/>
        <v>-1.7735146684572101E-11</v>
      </c>
      <c r="AO61" s="10"/>
      <c r="AR61" s="19"/>
      <c r="AS61" s="19"/>
      <c r="AT61" s="19"/>
      <c r="AU61" s="19"/>
      <c r="AV61" s="19"/>
      <c r="AW61" s="19"/>
      <c r="AX61" s="19"/>
      <c r="AY61" s="19"/>
      <c r="AZ61" s="19"/>
      <c r="BA61" s="19"/>
    </row>
    <row r="62" spans="1:53">
      <c r="A62" s="10">
        <f t="shared" si="18"/>
        <v>2057</v>
      </c>
      <c r="B62" s="73">
        <v>0</v>
      </c>
      <c r="C62" s="10">
        <f t="shared" si="19"/>
        <v>0</v>
      </c>
      <c r="D62" s="10">
        <f t="shared" si="2"/>
        <v>-3.9904080040287226E-11</v>
      </c>
      <c r="E62" s="10">
        <f t="shared" si="3"/>
        <v>218323.88927732565</v>
      </c>
      <c r="F62" s="10">
        <f t="shared" si="4"/>
        <v>0</v>
      </c>
      <c r="G62" s="10">
        <f t="shared" si="20"/>
        <v>0</v>
      </c>
      <c r="H62" s="10">
        <f t="shared" si="5"/>
        <v>0</v>
      </c>
      <c r="I62" s="10">
        <f t="shared" si="6"/>
        <v>-3.9904080040287226E-11</v>
      </c>
      <c r="J62" s="10">
        <f t="shared" si="7"/>
        <v>0</v>
      </c>
      <c r="K62" s="10">
        <f t="shared" si="8"/>
        <v>-3.9904080040287226E-11</v>
      </c>
      <c r="L62" s="10">
        <f t="shared" si="21"/>
        <v>-1.0375060810474678E-12</v>
      </c>
      <c r="M62" s="10">
        <f t="shared" si="9"/>
        <v>-1.8954438019136432E-12</v>
      </c>
      <c r="N62" s="74">
        <v>0</v>
      </c>
      <c r="O62" s="10">
        <f t="shared" si="10"/>
        <v>-2.6602720026858149E-13</v>
      </c>
      <c r="P62" s="10">
        <f t="shared" si="22"/>
        <v>0</v>
      </c>
      <c r="Q62" s="10">
        <f t="shared" si="11"/>
        <v>-3.9003510986639779E-14</v>
      </c>
      <c r="R62" s="10">
        <f t="shared" si="12"/>
        <v>-4.9117138696695784E-13</v>
      </c>
      <c r="S62" s="10">
        <f t="shared" si="13"/>
        <v>-3.7291519811832902E-12</v>
      </c>
      <c r="T62" s="10">
        <f t="shared" si="23"/>
        <v>-6.247019650496081E-71</v>
      </c>
      <c r="U62" s="18"/>
      <c r="V62" s="74">
        <v>0</v>
      </c>
      <c r="W62" s="10">
        <f t="shared" si="24"/>
        <v>35</v>
      </c>
      <c r="X62" s="10">
        <v>0</v>
      </c>
      <c r="Y62" s="10">
        <f t="shared" si="25"/>
        <v>0</v>
      </c>
      <c r="Z62" s="10">
        <f t="shared" si="26"/>
        <v>0</v>
      </c>
      <c r="AA62" s="10">
        <v>0</v>
      </c>
      <c r="AB62" s="10">
        <v>0</v>
      </c>
      <c r="AC62" s="10">
        <f t="shared" si="31"/>
        <v>0</v>
      </c>
      <c r="AD62" s="10">
        <f t="shared" si="31"/>
        <v>0</v>
      </c>
      <c r="AE62" s="10">
        <f t="shared" si="15"/>
        <v>-3.7291519811832902E-12</v>
      </c>
      <c r="AF62" s="10">
        <f t="shared" si="16"/>
        <v>0</v>
      </c>
      <c r="AG62" s="10">
        <f t="shared" si="17"/>
        <v>3.7291519811832902E-12</v>
      </c>
      <c r="AH62" s="10">
        <f t="shared" si="27"/>
        <v>3.7291519811832902E-12</v>
      </c>
      <c r="AI62" s="17">
        <f t="shared" si="28"/>
        <v>0</v>
      </c>
      <c r="AJ62" s="10"/>
      <c r="AK62" s="10"/>
      <c r="AL62" s="10">
        <f t="shared" si="29"/>
        <v>-3.681448158812012E-12</v>
      </c>
      <c r="AM62" s="10"/>
      <c r="AN62" s="10">
        <f t="shared" si="30"/>
        <v>-1.7735146684572101E-11</v>
      </c>
      <c r="AO62" s="10"/>
      <c r="AR62" s="19"/>
      <c r="AS62" s="19"/>
      <c r="AT62" s="19"/>
      <c r="AU62" s="19"/>
      <c r="AV62" s="19"/>
      <c r="AW62" s="19"/>
      <c r="AX62" s="19"/>
      <c r="AY62" s="19"/>
      <c r="AZ62" s="19"/>
      <c r="BA62" s="19"/>
    </row>
    <row r="63" spans="1:53">
      <c r="A63" s="10">
        <f t="shared" si="18"/>
        <v>2058</v>
      </c>
      <c r="B63" s="73">
        <v>0</v>
      </c>
      <c r="C63" s="10">
        <f t="shared" si="19"/>
        <v>0</v>
      </c>
      <c r="D63" s="10">
        <f t="shared" si="2"/>
        <v>-3.9904080040287226E-11</v>
      </c>
      <c r="E63" s="10">
        <f t="shared" si="3"/>
        <v>218323.88927732565</v>
      </c>
      <c r="F63" s="10">
        <f t="shared" si="4"/>
        <v>0</v>
      </c>
      <c r="G63" s="10">
        <f t="shared" si="20"/>
        <v>0</v>
      </c>
      <c r="H63" s="10">
        <f t="shared" si="5"/>
        <v>0</v>
      </c>
      <c r="I63" s="10">
        <f t="shared" si="6"/>
        <v>-3.9904080040287226E-11</v>
      </c>
      <c r="J63" s="10">
        <f t="shared" si="7"/>
        <v>0</v>
      </c>
      <c r="K63" s="10">
        <f t="shared" si="8"/>
        <v>-3.9904080040287226E-11</v>
      </c>
      <c r="L63" s="10">
        <f t="shared" si="21"/>
        <v>-1.0375060810474678E-12</v>
      </c>
      <c r="M63" s="10">
        <f t="shared" si="9"/>
        <v>-1.8954438019136432E-12</v>
      </c>
      <c r="N63" s="74">
        <v>0</v>
      </c>
      <c r="O63" s="10">
        <f t="shared" si="10"/>
        <v>-2.6602720026858149E-13</v>
      </c>
      <c r="P63" s="10">
        <f t="shared" si="22"/>
        <v>0</v>
      </c>
      <c r="Q63" s="10">
        <f t="shared" si="11"/>
        <v>-3.9003510986639779E-14</v>
      </c>
      <c r="R63" s="10">
        <f t="shared" si="12"/>
        <v>-4.9117138696695784E-13</v>
      </c>
      <c r="S63" s="10">
        <f t="shared" si="13"/>
        <v>-3.7291519811832902E-12</v>
      </c>
      <c r="T63" s="10">
        <f t="shared" si="23"/>
        <v>-5.8490502701173E-71</v>
      </c>
      <c r="U63" s="18"/>
      <c r="V63" s="74">
        <v>0</v>
      </c>
      <c r="W63" s="10">
        <f t="shared" si="24"/>
        <v>36</v>
      </c>
      <c r="X63" s="10">
        <v>0</v>
      </c>
      <c r="Y63" s="10">
        <f t="shared" si="25"/>
        <v>0</v>
      </c>
      <c r="Z63" s="10">
        <f t="shared" si="26"/>
        <v>0</v>
      </c>
      <c r="AA63" s="10">
        <v>0</v>
      </c>
      <c r="AB63" s="10">
        <v>0</v>
      </c>
      <c r="AC63" s="10">
        <f t="shared" si="31"/>
        <v>0</v>
      </c>
      <c r="AD63" s="10">
        <f t="shared" si="31"/>
        <v>0</v>
      </c>
      <c r="AE63" s="10">
        <f t="shared" si="15"/>
        <v>-3.7291519811832902E-12</v>
      </c>
      <c r="AF63" s="10">
        <f t="shared" si="16"/>
        <v>0</v>
      </c>
      <c r="AG63" s="10">
        <f t="shared" si="17"/>
        <v>3.7291519811832902E-12</v>
      </c>
      <c r="AH63" s="10">
        <f t="shared" si="27"/>
        <v>3.7291519811832902E-12</v>
      </c>
      <c r="AI63" s="17">
        <f t="shared" si="28"/>
        <v>0</v>
      </c>
      <c r="AJ63" s="10"/>
      <c r="AK63" s="10"/>
      <c r="AL63" s="10">
        <f t="shared" si="29"/>
        <v>-3.681448158812012E-12</v>
      </c>
      <c r="AM63" s="10"/>
      <c r="AN63" s="10">
        <f t="shared" si="30"/>
        <v>-1.7735146684572101E-11</v>
      </c>
      <c r="AO63" s="10"/>
      <c r="AR63" s="19"/>
      <c r="AS63" s="19"/>
      <c r="AT63" s="19"/>
      <c r="AU63" s="19"/>
      <c r="AV63" s="19"/>
      <c r="AW63" s="19"/>
      <c r="AX63" s="19"/>
      <c r="AY63" s="19"/>
      <c r="AZ63" s="19"/>
      <c r="BA63" s="19"/>
    </row>
    <row r="64" spans="1:53">
      <c r="A64" s="10">
        <f t="shared" si="18"/>
        <v>2059</v>
      </c>
      <c r="B64" s="73">
        <v>0</v>
      </c>
      <c r="C64" s="10">
        <f t="shared" si="19"/>
        <v>0</v>
      </c>
      <c r="D64" s="10">
        <f t="shared" si="2"/>
        <v>-3.9904080040287226E-11</v>
      </c>
      <c r="E64" s="10">
        <f t="shared" si="3"/>
        <v>218323.88927732565</v>
      </c>
      <c r="F64" s="10">
        <f t="shared" si="4"/>
        <v>0</v>
      </c>
      <c r="G64" s="10">
        <f t="shared" si="20"/>
        <v>0</v>
      </c>
      <c r="H64" s="10">
        <f t="shared" si="5"/>
        <v>0</v>
      </c>
      <c r="I64" s="10">
        <f t="shared" si="6"/>
        <v>-3.9904080040287226E-11</v>
      </c>
      <c r="J64" s="10">
        <f t="shared" si="7"/>
        <v>0</v>
      </c>
      <c r="K64" s="10">
        <f t="shared" si="8"/>
        <v>-3.9904080040287226E-11</v>
      </c>
      <c r="L64" s="10">
        <f t="shared" si="21"/>
        <v>-1.0375060810474678E-12</v>
      </c>
      <c r="M64" s="10">
        <f t="shared" si="9"/>
        <v>-1.8954438019136432E-12</v>
      </c>
      <c r="N64" s="74">
        <v>0</v>
      </c>
      <c r="O64" s="10">
        <f t="shared" si="10"/>
        <v>-2.6602720026858149E-13</v>
      </c>
      <c r="P64" s="10">
        <f t="shared" si="22"/>
        <v>0</v>
      </c>
      <c r="Q64" s="10">
        <f t="shared" si="11"/>
        <v>-3.9003510986639779E-14</v>
      </c>
      <c r="R64" s="10">
        <f t="shared" si="12"/>
        <v>-4.9117138696695784E-13</v>
      </c>
      <c r="S64" s="10">
        <f t="shared" si="13"/>
        <v>-3.7291519811832902E-12</v>
      </c>
      <c r="T64" s="10">
        <f t="shared" si="23"/>
        <v>-5.4764337198206983E-71</v>
      </c>
      <c r="U64" s="18"/>
      <c r="V64" s="74">
        <v>0</v>
      </c>
      <c r="W64" s="10">
        <f t="shared" si="24"/>
        <v>37</v>
      </c>
      <c r="X64" s="10">
        <v>0</v>
      </c>
      <c r="Y64" s="10">
        <f t="shared" si="25"/>
        <v>0</v>
      </c>
      <c r="Z64" s="10">
        <f t="shared" si="26"/>
        <v>0</v>
      </c>
      <c r="AA64" s="10">
        <v>0</v>
      </c>
      <c r="AB64" s="10">
        <v>0</v>
      </c>
      <c r="AC64" s="10">
        <f t="shared" si="31"/>
        <v>0</v>
      </c>
      <c r="AD64" s="10">
        <f t="shared" si="31"/>
        <v>0</v>
      </c>
      <c r="AE64" s="10">
        <f t="shared" si="15"/>
        <v>-3.7291519811832902E-12</v>
      </c>
      <c r="AF64" s="10">
        <f t="shared" si="16"/>
        <v>0</v>
      </c>
      <c r="AG64" s="10">
        <f t="shared" si="17"/>
        <v>3.7291519811832902E-12</v>
      </c>
      <c r="AH64" s="10">
        <f t="shared" si="27"/>
        <v>3.7291519811832902E-12</v>
      </c>
      <c r="AI64" s="17">
        <f t="shared" si="28"/>
        <v>0</v>
      </c>
      <c r="AJ64" s="10"/>
      <c r="AK64" s="10"/>
      <c r="AL64" s="10">
        <f t="shared" si="29"/>
        <v>-3.681448158812012E-12</v>
      </c>
      <c r="AM64" s="10"/>
      <c r="AN64" s="10">
        <f t="shared" si="30"/>
        <v>-1.7735146684572101E-11</v>
      </c>
      <c r="AO64" s="10"/>
      <c r="AR64" s="19"/>
      <c r="AS64" s="19"/>
      <c r="AT64" s="19"/>
      <c r="AU64" s="19"/>
      <c r="AV64" s="19"/>
      <c r="AW64" s="19"/>
      <c r="AX64" s="19"/>
      <c r="AY64" s="19"/>
      <c r="AZ64" s="19"/>
      <c r="BA64" s="19"/>
    </row>
    <row r="65" spans="1:53">
      <c r="A65" s="10">
        <f t="shared" si="18"/>
        <v>2060</v>
      </c>
      <c r="B65" s="73">
        <v>0</v>
      </c>
      <c r="C65" s="10">
        <f t="shared" si="19"/>
        <v>0</v>
      </c>
      <c r="D65" s="10">
        <f t="shared" si="2"/>
        <v>-3.9904080040287226E-11</v>
      </c>
      <c r="E65" s="10">
        <f t="shared" si="3"/>
        <v>218323.88927732565</v>
      </c>
      <c r="F65" s="10">
        <f t="shared" si="4"/>
        <v>0</v>
      </c>
      <c r="G65" s="10">
        <f t="shared" si="20"/>
        <v>0</v>
      </c>
      <c r="H65" s="10">
        <f t="shared" si="5"/>
        <v>0</v>
      </c>
      <c r="I65" s="10">
        <f t="shared" si="6"/>
        <v>-3.9904080040287226E-11</v>
      </c>
      <c r="J65" s="10">
        <f t="shared" si="7"/>
        <v>0</v>
      </c>
      <c r="K65" s="10">
        <f t="shared" si="8"/>
        <v>-3.9904080040287226E-11</v>
      </c>
      <c r="L65" s="10">
        <f t="shared" si="21"/>
        <v>-1.0375060810474678E-12</v>
      </c>
      <c r="M65" s="10">
        <f t="shared" si="9"/>
        <v>-1.8954438019136432E-12</v>
      </c>
      <c r="N65" s="74">
        <v>0</v>
      </c>
      <c r="O65" s="10">
        <f t="shared" si="10"/>
        <v>-2.6602720026858149E-13</v>
      </c>
      <c r="P65" s="10">
        <f t="shared" si="22"/>
        <v>0</v>
      </c>
      <c r="Q65" s="10">
        <f t="shared" si="11"/>
        <v>-3.9003510986639779E-14</v>
      </c>
      <c r="R65" s="10">
        <f t="shared" si="12"/>
        <v>-4.9117138696695784E-13</v>
      </c>
      <c r="S65" s="10">
        <f t="shared" si="13"/>
        <v>-3.7291519811832902E-12</v>
      </c>
      <c r="T65" s="10">
        <f t="shared" si="23"/>
        <v>-5.1275548854169301E-71</v>
      </c>
      <c r="U65" s="18"/>
      <c r="V65" s="74">
        <v>0</v>
      </c>
      <c r="W65" s="10">
        <f t="shared" si="24"/>
        <v>38</v>
      </c>
      <c r="X65" s="10">
        <v>0</v>
      </c>
      <c r="Y65" s="10">
        <f t="shared" si="25"/>
        <v>0</v>
      </c>
      <c r="Z65" s="10">
        <f t="shared" si="26"/>
        <v>0</v>
      </c>
      <c r="AA65" s="10">
        <v>0</v>
      </c>
      <c r="AB65" s="10">
        <v>0</v>
      </c>
      <c r="AC65" s="10">
        <f t="shared" si="31"/>
        <v>0</v>
      </c>
      <c r="AD65" s="10">
        <f t="shared" si="31"/>
        <v>0</v>
      </c>
      <c r="AE65" s="10">
        <f t="shared" si="15"/>
        <v>-3.7291519811832902E-12</v>
      </c>
      <c r="AF65" s="10">
        <f t="shared" si="16"/>
        <v>0</v>
      </c>
      <c r="AG65" s="10">
        <f t="shared" si="17"/>
        <v>3.7291519811832902E-12</v>
      </c>
      <c r="AH65" s="10">
        <f t="shared" si="27"/>
        <v>3.7291519811832902E-12</v>
      </c>
      <c r="AI65" s="17">
        <f t="shared" si="28"/>
        <v>0</v>
      </c>
      <c r="AJ65" s="10"/>
      <c r="AK65" s="10"/>
      <c r="AL65" s="10">
        <f t="shared" si="29"/>
        <v>-3.681448158812012E-12</v>
      </c>
      <c r="AM65" s="10"/>
      <c r="AN65" s="10">
        <f t="shared" si="30"/>
        <v>-1.7735146684572101E-11</v>
      </c>
      <c r="AO65" s="10"/>
      <c r="AR65" s="19"/>
      <c r="AS65" s="19"/>
      <c r="AT65" s="19"/>
      <c r="AU65" s="19"/>
      <c r="AV65" s="19"/>
      <c r="AW65" s="19"/>
      <c r="AX65" s="19"/>
      <c r="AY65" s="19"/>
      <c r="AZ65" s="19"/>
      <c r="BA65" s="19"/>
    </row>
    <row r="66" spans="1:53">
      <c r="A66" s="10">
        <f t="shared" si="18"/>
        <v>2061</v>
      </c>
      <c r="B66" s="73">
        <v>0</v>
      </c>
      <c r="C66" s="10">
        <f t="shared" si="19"/>
        <v>0</v>
      </c>
      <c r="D66" s="10">
        <f t="shared" si="2"/>
        <v>-3.9904080040287226E-11</v>
      </c>
      <c r="E66" s="10">
        <f t="shared" si="3"/>
        <v>218323.88927732565</v>
      </c>
      <c r="F66" s="10">
        <f t="shared" si="4"/>
        <v>0</v>
      </c>
      <c r="G66" s="10">
        <f t="shared" si="20"/>
        <v>0</v>
      </c>
      <c r="H66" s="10">
        <f t="shared" si="5"/>
        <v>0</v>
      </c>
      <c r="I66" s="10">
        <f t="shared" si="6"/>
        <v>-3.9904080040287226E-11</v>
      </c>
      <c r="J66" s="10">
        <f t="shared" si="7"/>
        <v>0</v>
      </c>
      <c r="K66" s="10">
        <f t="shared" si="8"/>
        <v>-3.9904080040287226E-11</v>
      </c>
      <c r="L66" s="10">
        <f t="shared" si="21"/>
        <v>-1.0375060810474678E-12</v>
      </c>
      <c r="M66" s="10">
        <f t="shared" si="9"/>
        <v>-1.8954438019136432E-12</v>
      </c>
      <c r="N66" s="74">
        <v>0</v>
      </c>
      <c r="O66" s="10">
        <f t="shared" si="10"/>
        <v>-2.6602720026858149E-13</v>
      </c>
      <c r="P66" s="10">
        <f t="shared" si="22"/>
        <v>0</v>
      </c>
      <c r="Q66" s="10">
        <f t="shared" si="11"/>
        <v>-3.9003510986639779E-14</v>
      </c>
      <c r="R66" s="10">
        <f t="shared" si="12"/>
        <v>-4.9117138696695784E-13</v>
      </c>
      <c r="S66" s="10">
        <f t="shared" si="13"/>
        <v>-3.7291519811832902E-12</v>
      </c>
      <c r="T66" s="10">
        <f t="shared" si="23"/>
        <v>-4.800901544340033E-71</v>
      </c>
      <c r="U66" s="18"/>
      <c r="V66" s="74">
        <v>0</v>
      </c>
      <c r="W66" s="10">
        <f t="shared" si="24"/>
        <v>39</v>
      </c>
      <c r="X66" s="10">
        <v>0</v>
      </c>
      <c r="Y66" s="10">
        <f t="shared" si="25"/>
        <v>0</v>
      </c>
      <c r="Z66" s="10">
        <f t="shared" si="26"/>
        <v>0</v>
      </c>
      <c r="AA66" s="10">
        <v>0</v>
      </c>
      <c r="AB66" s="10">
        <v>0</v>
      </c>
      <c r="AC66" s="10">
        <f t="shared" si="31"/>
        <v>0</v>
      </c>
      <c r="AD66" s="10">
        <f t="shared" si="31"/>
        <v>0</v>
      </c>
      <c r="AE66" s="10">
        <f t="shared" si="15"/>
        <v>-3.7291519811832902E-12</v>
      </c>
      <c r="AF66" s="10">
        <f t="shared" si="16"/>
        <v>0</v>
      </c>
      <c r="AG66" s="10">
        <f t="shared" si="17"/>
        <v>3.7291519811832902E-12</v>
      </c>
      <c r="AH66" s="10">
        <f t="shared" si="27"/>
        <v>3.7291519811832902E-12</v>
      </c>
      <c r="AI66" s="17">
        <f t="shared" si="28"/>
        <v>0</v>
      </c>
      <c r="AJ66" s="10"/>
      <c r="AK66" s="10"/>
      <c r="AL66" s="10">
        <f t="shared" si="29"/>
        <v>-3.681448158812012E-12</v>
      </c>
      <c r="AM66" s="10"/>
      <c r="AN66" s="10">
        <f t="shared" si="30"/>
        <v>-1.7735146684572101E-11</v>
      </c>
      <c r="AO66" s="10"/>
      <c r="AR66" s="19"/>
      <c r="AS66" s="19"/>
      <c r="AT66" s="19"/>
      <c r="AU66" s="19"/>
      <c r="AV66" s="19"/>
      <c r="AW66" s="19"/>
      <c r="AX66" s="19"/>
      <c r="AY66" s="19"/>
      <c r="AZ66" s="19"/>
      <c r="BA66" s="19"/>
    </row>
    <row r="67" spans="1:53">
      <c r="A67" s="10">
        <f t="shared" si="18"/>
        <v>2062</v>
      </c>
      <c r="B67" s="73">
        <v>0</v>
      </c>
      <c r="C67" s="10">
        <f t="shared" si="19"/>
        <v>0</v>
      </c>
      <c r="D67" s="10">
        <f t="shared" si="2"/>
        <v>-3.9904080040287226E-11</v>
      </c>
      <c r="E67" s="10">
        <f t="shared" si="3"/>
        <v>218323.88927732565</v>
      </c>
      <c r="F67" s="10">
        <f t="shared" si="4"/>
        <v>0</v>
      </c>
      <c r="G67" s="10">
        <f t="shared" si="20"/>
        <v>0</v>
      </c>
      <c r="H67" s="10">
        <f t="shared" si="5"/>
        <v>0</v>
      </c>
      <c r="I67" s="10">
        <f t="shared" si="6"/>
        <v>-3.9904080040287226E-11</v>
      </c>
      <c r="J67" s="10">
        <f t="shared" si="7"/>
        <v>0</v>
      </c>
      <c r="K67" s="10">
        <f t="shared" si="8"/>
        <v>-3.9904080040287226E-11</v>
      </c>
      <c r="L67" s="10">
        <f t="shared" si="21"/>
        <v>-1.0375060810474678E-12</v>
      </c>
      <c r="M67" s="10">
        <f t="shared" si="9"/>
        <v>-1.8954438019136432E-12</v>
      </c>
      <c r="N67" s="74">
        <v>0</v>
      </c>
      <c r="O67" s="10">
        <f t="shared" si="10"/>
        <v>-2.6602720026858149E-13</v>
      </c>
      <c r="P67" s="10">
        <f t="shared" si="22"/>
        <v>0</v>
      </c>
      <c r="Q67" s="10">
        <f t="shared" si="11"/>
        <v>-3.9003510986639779E-14</v>
      </c>
      <c r="R67" s="10">
        <f t="shared" si="12"/>
        <v>-4.9117138696695784E-13</v>
      </c>
      <c r="S67" s="10">
        <f t="shared" si="13"/>
        <v>-3.7291519811832902E-12</v>
      </c>
      <c r="T67" s="10">
        <f t="shared" si="23"/>
        <v>-4.4950578108872632E-71</v>
      </c>
      <c r="U67" s="18"/>
      <c r="V67" s="74">
        <v>0</v>
      </c>
      <c r="W67" s="10">
        <f t="shared" si="24"/>
        <v>40</v>
      </c>
      <c r="X67" s="10">
        <v>0</v>
      </c>
      <c r="Y67" s="10">
        <f t="shared" si="25"/>
        <v>0</v>
      </c>
      <c r="Z67" s="10">
        <f t="shared" si="26"/>
        <v>0</v>
      </c>
      <c r="AA67" s="10">
        <v>0</v>
      </c>
      <c r="AB67" s="10">
        <v>0</v>
      </c>
      <c r="AC67" s="10">
        <f t="shared" si="31"/>
        <v>0</v>
      </c>
      <c r="AD67" s="10">
        <f t="shared" si="31"/>
        <v>0</v>
      </c>
      <c r="AE67" s="10">
        <f t="shared" si="15"/>
        <v>-3.7291519811832902E-12</v>
      </c>
      <c r="AF67" s="10">
        <f t="shared" si="16"/>
        <v>0</v>
      </c>
      <c r="AG67" s="10">
        <f t="shared" si="17"/>
        <v>3.7291519811832902E-12</v>
      </c>
      <c r="AH67" s="10">
        <f t="shared" si="27"/>
        <v>3.7291519811832902E-12</v>
      </c>
      <c r="AI67" s="17">
        <f t="shared" si="28"/>
        <v>0</v>
      </c>
      <c r="AJ67" s="10"/>
      <c r="AK67" s="10"/>
      <c r="AL67" s="10">
        <f t="shared" si="29"/>
        <v>-3.681448158812012E-12</v>
      </c>
      <c r="AM67" s="10"/>
      <c r="AN67" s="10">
        <f t="shared" si="30"/>
        <v>-1.7735146684572101E-11</v>
      </c>
      <c r="AO67" s="10"/>
      <c r="AR67" s="19"/>
      <c r="AS67" s="19"/>
      <c r="AT67" s="19"/>
      <c r="AU67" s="19"/>
      <c r="AV67" s="19"/>
      <c r="AW67" s="19"/>
      <c r="AX67" s="19"/>
      <c r="AY67" s="19"/>
      <c r="AZ67" s="19"/>
      <c r="BA67" s="19"/>
    </row>
    <row r="68" spans="1:53">
      <c r="A68" s="10">
        <f t="shared" si="18"/>
        <v>2063</v>
      </c>
      <c r="B68" s="73">
        <v>0</v>
      </c>
      <c r="C68" s="10">
        <f t="shared" si="19"/>
        <v>0</v>
      </c>
      <c r="D68" s="10">
        <f t="shared" si="2"/>
        <v>-3.9904080040287226E-11</v>
      </c>
      <c r="E68" s="10">
        <f t="shared" si="3"/>
        <v>218323.88927732565</v>
      </c>
      <c r="F68" s="10">
        <f t="shared" si="4"/>
        <v>0</v>
      </c>
      <c r="G68" s="10">
        <f t="shared" si="20"/>
        <v>0</v>
      </c>
      <c r="H68" s="10">
        <f t="shared" si="5"/>
        <v>0</v>
      </c>
      <c r="I68" s="10">
        <f t="shared" si="6"/>
        <v>-3.9904080040287226E-11</v>
      </c>
      <c r="J68" s="10">
        <f t="shared" si="7"/>
        <v>0</v>
      </c>
      <c r="K68" s="10">
        <f t="shared" si="8"/>
        <v>-3.9904080040287226E-11</v>
      </c>
      <c r="L68" s="10">
        <f t="shared" si="21"/>
        <v>-1.0375060810474678E-12</v>
      </c>
      <c r="M68" s="10">
        <f t="shared" si="9"/>
        <v>-1.8954438019136432E-12</v>
      </c>
      <c r="N68" s="74">
        <v>0</v>
      </c>
      <c r="O68" s="10">
        <f t="shared" si="10"/>
        <v>-2.6602720026858149E-13</v>
      </c>
      <c r="P68" s="10">
        <f t="shared" si="22"/>
        <v>0</v>
      </c>
      <c r="Q68" s="10">
        <f t="shared" si="11"/>
        <v>-3.9003510986639779E-14</v>
      </c>
      <c r="R68" s="10">
        <f t="shared" si="12"/>
        <v>-4.9117138696695784E-13</v>
      </c>
      <c r="S68" s="10">
        <f t="shared" si="13"/>
        <v>-3.7291519811832902E-12</v>
      </c>
      <c r="T68" s="10">
        <f t="shared" si="23"/>
        <v>-4.2086979990330534E-71</v>
      </c>
      <c r="U68" s="18"/>
      <c r="V68" s="74">
        <v>0</v>
      </c>
      <c r="W68" s="10">
        <f t="shared" si="24"/>
        <v>41</v>
      </c>
      <c r="X68" s="10">
        <v>0</v>
      </c>
      <c r="Y68" s="10">
        <f t="shared" si="25"/>
        <v>0</v>
      </c>
      <c r="Z68" s="10">
        <f t="shared" si="26"/>
        <v>0</v>
      </c>
      <c r="AA68" s="10">
        <v>0</v>
      </c>
      <c r="AB68" s="10">
        <v>0</v>
      </c>
      <c r="AC68" s="10">
        <f t="shared" si="31"/>
        <v>0</v>
      </c>
      <c r="AD68" s="10">
        <f t="shared" si="31"/>
        <v>0</v>
      </c>
      <c r="AE68" s="10">
        <f t="shared" si="15"/>
        <v>-3.7291519811832902E-12</v>
      </c>
      <c r="AF68" s="10">
        <f t="shared" si="16"/>
        <v>0</v>
      </c>
      <c r="AG68" s="10">
        <f t="shared" si="17"/>
        <v>3.7291519811832902E-12</v>
      </c>
      <c r="AH68" s="10">
        <f t="shared" si="27"/>
        <v>3.7291519811832902E-12</v>
      </c>
      <c r="AI68" s="17">
        <f t="shared" si="28"/>
        <v>0</v>
      </c>
      <c r="AJ68" s="10"/>
      <c r="AK68" s="10"/>
      <c r="AL68" s="10">
        <f t="shared" si="29"/>
        <v>-3.681448158812012E-12</v>
      </c>
      <c r="AM68" s="10"/>
      <c r="AN68" s="10">
        <f t="shared" si="30"/>
        <v>-1.7735146684572101E-11</v>
      </c>
      <c r="AO68" s="10"/>
      <c r="AR68" s="19"/>
      <c r="AS68" s="19"/>
      <c r="AT68" s="19"/>
      <c r="AU68" s="19"/>
      <c r="AV68" s="19"/>
      <c r="AW68" s="19"/>
      <c r="AX68" s="19"/>
      <c r="AY68" s="19"/>
      <c r="AZ68" s="19"/>
      <c r="BA68" s="19"/>
    </row>
    <row r="69" spans="1:53">
      <c r="A69" s="10">
        <f t="shared" si="18"/>
        <v>2064</v>
      </c>
      <c r="B69" s="73">
        <v>0</v>
      </c>
      <c r="C69" s="10">
        <f t="shared" si="19"/>
        <v>0</v>
      </c>
      <c r="D69" s="10">
        <f t="shared" si="2"/>
        <v>-3.9904080040287226E-11</v>
      </c>
      <c r="E69" s="10">
        <f t="shared" si="3"/>
        <v>218323.88927732565</v>
      </c>
      <c r="F69" s="10">
        <f t="shared" si="4"/>
        <v>0</v>
      </c>
      <c r="G69" s="10">
        <f t="shared" si="20"/>
        <v>0</v>
      </c>
      <c r="H69" s="10">
        <f t="shared" si="5"/>
        <v>0</v>
      </c>
      <c r="I69" s="10">
        <f t="shared" si="6"/>
        <v>-3.9904080040287226E-11</v>
      </c>
      <c r="J69" s="10">
        <f t="shared" si="7"/>
        <v>0</v>
      </c>
      <c r="K69" s="10">
        <f t="shared" si="8"/>
        <v>-3.9904080040287226E-11</v>
      </c>
      <c r="L69" s="10">
        <f t="shared" si="21"/>
        <v>-1.0375060810474678E-12</v>
      </c>
      <c r="M69" s="10">
        <f t="shared" si="9"/>
        <v>-1.8954438019136432E-12</v>
      </c>
      <c r="N69" s="74">
        <v>0</v>
      </c>
      <c r="O69" s="10">
        <f t="shared" si="10"/>
        <v>-2.6602720026858149E-13</v>
      </c>
      <c r="P69" s="10">
        <f t="shared" si="22"/>
        <v>0</v>
      </c>
      <c r="Q69" s="10">
        <f t="shared" si="11"/>
        <v>-3.9003510986639779E-14</v>
      </c>
      <c r="R69" s="10">
        <f t="shared" si="12"/>
        <v>-4.9117138696695784E-13</v>
      </c>
      <c r="S69" s="10">
        <f t="shared" si="13"/>
        <v>-3.7291519811832902E-12</v>
      </c>
      <c r="T69" s="10">
        <f t="shared" si="23"/>
        <v>-3.940580876215359E-71</v>
      </c>
      <c r="U69" s="18"/>
      <c r="V69" s="74">
        <v>0</v>
      </c>
      <c r="W69" s="10">
        <f t="shared" si="24"/>
        <v>42</v>
      </c>
      <c r="X69" s="10">
        <v>0</v>
      </c>
      <c r="Y69" s="10">
        <f t="shared" si="25"/>
        <v>0</v>
      </c>
      <c r="Z69" s="10">
        <f t="shared" si="26"/>
        <v>0</v>
      </c>
      <c r="AA69" s="10">
        <v>0</v>
      </c>
      <c r="AB69" s="10">
        <v>0</v>
      </c>
      <c r="AC69" s="10">
        <f t="shared" si="31"/>
        <v>0</v>
      </c>
      <c r="AD69" s="10">
        <f t="shared" si="31"/>
        <v>0</v>
      </c>
      <c r="AE69" s="10">
        <f t="shared" si="15"/>
        <v>-3.7291519811832902E-12</v>
      </c>
      <c r="AF69" s="10">
        <f t="shared" si="16"/>
        <v>0</v>
      </c>
      <c r="AG69" s="10">
        <f t="shared" si="17"/>
        <v>3.7291519811832902E-12</v>
      </c>
      <c r="AH69" s="10">
        <f t="shared" si="27"/>
        <v>3.7291519811832902E-12</v>
      </c>
      <c r="AI69" s="17">
        <f t="shared" si="28"/>
        <v>0</v>
      </c>
      <c r="AJ69" s="10"/>
      <c r="AK69" s="10"/>
      <c r="AL69" s="10">
        <f t="shared" si="29"/>
        <v>-3.681448158812012E-12</v>
      </c>
      <c r="AM69" s="10"/>
      <c r="AN69" s="10">
        <f t="shared" si="30"/>
        <v>-1.7735146684572101E-11</v>
      </c>
      <c r="AO69" s="10"/>
      <c r="AR69" s="19"/>
      <c r="AS69" s="19"/>
      <c r="AT69" s="19"/>
      <c r="AU69" s="19"/>
      <c r="AV69" s="19"/>
      <c r="AW69" s="19"/>
      <c r="AX69" s="19"/>
      <c r="AY69" s="19"/>
      <c r="AZ69" s="19"/>
      <c r="BA69" s="19"/>
    </row>
    <row r="70" spans="1:53">
      <c r="A70" s="10">
        <f t="shared" si="18"/>
        <v>2065</v>
      </c>
      <c r="B70" s="73">
        <v>0</v>
      </c>
      <c r="C70" s="10">
        <f t="shared" si="19"/>
        <v>0</v>
      </c>
      <c r="D70" s="10">
        <f t="shared" si="2"/>
        <v>-3.9904080040287226E-11</v>
      </c>
      <c r="E70" s="10">
        <f t="shared" si="3"/>
        <v>218323.88927732565</v>
      </c>
      <c r="F70" s="10">
        <f t="shared" si="4"/>
        <v>0</v>
      </c>
      <c r="G70" s="10">
        <f t="shared" si="20"/>
        <v>0</v>
      </c>
      <c r="H70" s="10">
        <f t="shared" si="5"/>
        <v>0</v>
      </c>
      <c r="I70" s="10">
        <f t="shared" si="6"/>
        <v>-3.9904080040287226E-11</v>
      </c>
      <c r="J70" s="10">
        <f t="shared" si="7"/>
        <v>0</v>
      </c>
      <c r="K70" s="10">
        <f t="shared" si="8"/>
        <v>-3.9904080040287226E-11</v>
      </c>
      <c r="L70" s="10">
        <f t="shared" si="21"/>
        <v>-1.0375060810474678E-12</v>
      </c>
      <c r="M70" s="10">
        <f t="shared" si="9"/>
        <v>-1.8954438019136432E-12</v>
      </c>
      <c r="N70" s="74">
        <v>0</v>
      </c>
      <c r="O70" s="10">
        <f t="shared" si="10"/>
        <v>-2.6602720026858149E-13</v>
      </c>
      <c r="P70" s="10">
        <f t="shared" si="22"/>
        <v>0</v>
      </c>
      <c r="Q70" s="10">
        <f t="shared" si="11"/>
        <v>-3.9003510986639779E-14</v>
      </c>
      <c r="R70" s="10">
        <f t="shared" si="12"/>
        <v>-4.9117138696695784E-13</v>
      </c>
      <c r="S70" s="10">
        <f t="shared" si="13"/>
        <v>-3.7291519811832902E-12</v>
      </c>
      <c r="T70" s="10">
        <f t="shared" si="23"/>
        <v>-3.6895442831872952E-71</v>
      </c>
      <c r="U70" s="18"/>
      <c r="V70" s="74">
        <v>0</v>
      </c>
      <c r="W70" s="10">
        <f t="shared" si="24"/>
        <v>43</v>
      </c>
      <c r="X70" s="10">
        <v>0</v>
      </c>
      <c r="Y70" s="10">
        <f t="shared" si="25"/>
        <v>0</v>
      </c>
      <c r="Z70" s="10">
        <f t="shared" si="26"/>
        <v>0</v>
      </c>
      <c r="AA70" s="10">
        <v>0</v>
      </c>
      <c r="AB70" s="10">
        <v>0</v>
      </c>
      <c r="AC70" s="10">
        <f t="shared" si="31"/>
        <v>0</v>
      </c>
      <c r="AD70" s="10">
        <f t="shared" si="31"/>
        <v>0</v>
      </c>
      <c r="AE70" s="10">
        <f t="shared" si="15"/>
        <v>-3.7291519811832902E-12</v>
      </c>
      <c r="AF70" s="10">
        <f t="shared" si="16"/>
        <v>0</v>
      </c>
      <c r="AG70" s="10">
        <f t="shared" si="17"/>
        <v>3.7291519811832902E-12</v>
      </c>
      <c r="AH70" s="10">
        <f t="shared" si="27"/>
        <v>3.7291519811832902E-12</v>
      </c>
      <c r="AI70" s="17">
        <f t="shared" si="28"/>
        <v>0</v>
      </c>
      <c r="AJ70" s="10"/>
      <c r="AK70" s="10"/>
      <c r="AL70" s="10">
        <f t="shared" si="29"/>
        <v>-3.681448158812012E-12</v>
      </c>
      <c r="AM70" s="10"/>
      <c r="AN70" s="10">
        <f t="shared" si="30"/>
        <v>-1.7735146684572101E-11</v>
      </c>
      <c r="AO70" s="10"/>
      <c r="AR70" s="19"/>
      <c r="AS70" s="19"/>
      <c r="AT70" s="19"/>
      <c r="AU70" s="19"/>
      <c r="AV70" s="19"/>
      <c r="AW70" s="19"/>
      <c r="AX70" s="19"/>
      <c r="AY70" s="19"/>
      <c r="AZ70" s="19"/>
      <c r="BA70" s="19"/>
    </row>
    <row r="71" spans="1:53">
      <c r="A71" s="10">
        <f t="shared" si="18"/>
        <v>2066</v>
      </c>
      <c r="B71" s="73">
        <v>0</v>
      </c>
      <c r="C71" s="10">
        <f t="shared" si="19"/>
        <v>0</v>
      </c>
      <c r="D71" s="10">
        <f t="shared" si="2"/>
        <v>-3.9904080040287226E-11</v>
      </c>
      <c r="E71" s="10">
        <f t="shared" si="3"/>
        <v>218323.88927732565</v>
      </c>
      <c r="F71" s="10">
        <f t="shared" si="4"/>
        <v>0</v>
      </c>
      <c r="G71" s="10">
        <f t="shared" si="20"/>
        <v>0</v>
      </c>
      <c r="H71" s="10">
        <f t="shared" si="5"/>
        <v>0</v>
      </c>
      <c r="I71" s="10">
        <f t="shared" si="6"/>
        <v>-3.9904080040287226E-11</v>
      </c>
      <c r="J71" s="10">
        <f t="shared" si="7"/>
        <v>0</v>
      </c>
      <c r="K71" s="10">
        <f t="shared" si="8"/>
        <v>-3.9904080040287226E-11</v>
      </c>
      <c r="L71" s="10">
        <f t="shared" si="21"/>
        <v>-1.0375060810474678E-12</v>
      </c>
      <c r="M71" s="10">
        <f t="shared" si="9"/>
        <v>-1.8954438019136432E-12</v>
      </c>
      <c r="N71" s="74">
        <v>0</v>
      </c>
      <c r="O71" s="10">
        <f t="shared" si="10"/>
        <v>-2.6602720026858149E-13</v>
      </c>
      <c r="P71" s="10">
        <f t="shared" si="22"/>
        <v>0</v>
      </c>
      <c r="Q71" s="10">
        <f t="shared" si="11"/>
        <v>-3.9003510986639779E-14</v>
      </c>
      <c r="R71" s="10">
        <f t="shared" si="12"/>
        <v>-4.9117138696695784E-13</v>
      </c>
      <c r="S71" s="10">
        <f t="shared" si="13"/>
        <v>-3.7291519811832902E-12</v>
      </c>
      <c r="T71" s="10">
        <f t="shared" si="23"/>
        <v>-3.4545000966136986E-71</v>
      </c>
      <c r="U71" s="18"/>
      <c r="V71" s="74">
        <v>0</v>
      </c>
      <c r="W71" s="10">
        <f t="shared" si="24"/>
        <v>44</v>
      </c>
      <c r="X71" s="10">
        <v>0</v>
      </c>
      <c r="Y71" s="10">
        <f t="shared" si="25"/>
        <v>0</v>
      </c>
      <c r="Z71" s="10">
        <f t="shared" si="26"/>
        <v>0</v>
      </c>
      <c r="AA71" s="10">
        <v>0</v>
      </c>
      <c r="AB71" s="10">
        <v>0</v>
      </c>
      <c r="AC71" s="10">
        <f t="shared" si="31"/>
        <v>0</v>
      </c>
      <c r="AD71" s="10">
        <f t="shared" si="31"/>
        <v>0</v>
      </c>
      <c r="AE71" s="10">
        <f t="shared" si="15"/>
        <v>-3.7291519811832902E-12</v>
      </c>
      <c r="AF71" s="10">
        <f t="shared" si="16"/>
        <v>0</v>
      </c>
      <c r="AG71" s="10">
        <f t="shared" si="17"/>
        <v>3.7291519811832902E-12</v>
      </c>
      <c r="AH71" s="10">
        <f t="shared" si="27"/>
        <v>3.7291519811832902E-12</v>
      </c>
      <c r="AI71" s="17">
        <f t="shared" si="28"/>
        <v>0</v>
      </c>
      <c r="AJ71" s="10"/>
      <c r="AK71" s="10"/>
      <c r="AL71" s="10">
        <f t="shared" si="29"/>
        <v>-3.681448158812012E-12</v>
      </c>
      <c r="AM71" s="10"/>
      <c r="AN71" s="10">
        <f t="shared" si="30"/>
        <v>-1.7735146684572101E-11</v>
      </c>
      <c r="AO71" s="10"/>
      <c r="AR71" s="19"/>
      <c r="AS71" s="19"/>
      <c r="AT71" s="19"/>
      <c r="AU71" s="19"/>
      <c r="AV71" s="19"/>
      <c r="AW71" s="19"/>
      <c r="AX71" s="19"/>
      <c r="AY71" s="19"/>
      <c r="AZ71" s="19"/>
      <c r="BA71" s="19"/>
    </row>
    <row r="72" spans="1:53">
      <c r="A72" s="10">
        <f t="shared" si="18"/>
        <v>2067</v>
      </c>
      <c r="B72" s="73">
        <v>0</v>
      </c>
      <c r="C72" s="10">
        <f t="shared" si="19"/>
        <v>0</v>
      </c>
      <c r="D72" s="10">
        <f t="shared" si="2"/>
        <v>-3.9904080040287226E-11</v>
      </c>
      <c r="E72" s="10">
        <f t="shared" si="3"/>
        <v>218323.88927732565</v>
      </c>
      <c r="F72" s="10">
        <f t="shared" si="4"/>
        <v>0</v>
      </c>
      <c r="G72" s="10">
        <f t="shared" si="20"/>
        <v>0</v>
      </c>
      <c r="H72" s="10">
        <f t="shared" si="5"/>
        <v>0</v>
      </c>
      <c r="I72" s="10">
        <f t="shared" si="6"/>
        <v>-3.9904080040287226E-11</v>
      </c>
      <c r="J72" s="10">
        <f t="shared" si="7"/>
        <v>0</v>
      </c>
      <c r="K72" s="10">
        <f t="shared" si="8"/>
        <v>-3.9904080040287226E-11</v>
      </c>
      <c r="L72" s="10">
        <f t="shared" si="21"/>
        <v>-1.0375060810474678E-12</v>
      </c>
      <c r="M72" s="10">
        <f t="shared" si="9"/>
        <v>-1.8954438019136432E-12</v>
      </c>
      <c r="N72" s="74">
        <v>0</v>
      </c>
      <c r="O72" s="10">
        <f t="shared" si="10"/>
        <v>-2.6602720026858149E-13</v>
      </c>
      <c r="P72" s="10">
        <f t="shared" si="22"/>
        <v>0</v>
      </c>
      <c r="Q72" s="10">
        <f t="shared" si="11"/>
        <v>-3.9003510986639779E-14</v>
      </c>
      <c r="R72" s="10">
        <f t="shared" si="12"/>
        <v>-4.9117138696695784E-13</v>
      </c>
      <c r="S72" s="10">
        <f t="shared" si="13"/>
        <v>-3.7291519811832902E-12</v>
      </c>
      <c r="T72" s="10">
        <f t="shared" si="23"/>
        <v>-3.2344295125778981E-71</v>
      </c>
      <c r="U72" s="18"/>
      <c r="V72" s="74">
        <v>0</v>
      </c>
      <c r="W72" s="10">
        <f t="shared" si="24"/>
        <v>45</v>
      </c>
      <c r="X72" s="10">
        <v>0</v>
      </c>
      <c r="Y72" s="10">
        <f t="shared" si="25"/>
        <v>0</v>
      </c>
      <c r="Z72" s="10">
        <f t="shared" si="26"/>
        <v>0</v>
      </c>
      <c r="AA72" s="10">
        <v>0</v>
      </c>
      <c r="AB72" s="10">
        <v>0</v>
      </c>
      <c r="AC72" s="10">
        <f t="shared" si="31"/>
        <v>0</v>
      </c>
      <c r="AD72" s="10">
        <f t="shared" si="31"/>
        <v>0</v>
      </c>
      <c r="AE72" s="10">
        <f t="shared" si="15"/>
        <v>-3.7291519811832902E-12</v>
      </c>
      <c r="AF72" s="10">
        <f t="shared" si="16"/>
        <v>0</v>
      </c>
      <c r="AG72" s="10">
        <f t="shared" si="17"/>
        <v>3.7291519811832902E-12</v>
      </c>
      <c r="AH72" s="10">
        <f t="shared" si="27"/>
        <v>3.7291519811832902E-12</v>
      </c>
      <c r="AI72" s="17">
        <f t="shared" si="28"/>
        <v>0</v>
      </c>
      <c r="AJ72" s="10"/>
      <c r="AK72" s="10"/>
      <c r="AL72" s="10">
        <f t="shared" si="29"/>
        <v>-3.681448158812012E-12</v>
      </c>
      <c r="AM72" s="10"/>
      <c r="AN72" s="10">
        <f t="shared" si="30"/>
        <v>-1.7735146684572101E-11</v>
      </c>
      <c r="AO72" s="10"/>
      <c r="AR72" s="19"/>
      <c r="AS72" s="19"/>
      <c r="AT72" s="19"/>
      <c r="AU72" s="19"/>
      <c r="AV72" s="19"/>
      <c r="AW72" s="19"/>
      <c r="AX72" s="19"/>
      <c r="AY72" s="19"/>
      <c r="AZ72" s="19"/>
      <c r="BA72" s="19"/>
    </row>
    <row r="73" spans="1:53">
      <c r="A73" s="10">
        <f t="shared" si="18"/>
        <v>2068</v>
      </c>
      <c r="B73" s="73">
        <v>0</v>
      </c>
      <c r="C73" s="10">
        <f t="shared" si="19"/>
        <v>0</v>
      </c>
      <c r="D73" s="10">
        <f t="shared" si="2"/>
        <v>-3.9904080040287226E-11</v>
      </c>
      <c r="E73" s="10">
        <f t="shared" si="3"/>
        <v>218323.88927732565</v>
      </c>
      <c r="F73" s="10">
        <f t="shared" si="4"/>
        <v>0</v>
      </c>
      <c r="G73" s="10">
        <f t="shared" si="20"/>
        <v>0</v>
      </c>
      <c r="H73" s="10">
        <f t="shared" si="5"/>
        <v>0</v>
      </c>
      <c r="I73" s="10">
        <f t="shared" si="6"/>
        <v>-3.9904080040287226E-11</v>
      </c>
      <c r="J73" s="10">
        <f t="shared" si="7"/>
        <v>0</v>
      </c>
      <c r="K73" s="10">
        <f t="shared" si="8"/>
        <v>-3.9904080040287226E-11</v>
      </c>
      <c r="L73" s="10">
        <f t="shared" si="21"/>
        <v>-1.0375060810474678E-12</v>
      </c>
      <c r="M73" s="10">
        <f t="shared" si="9"/>
        <v>-1.8954438019136432E-12</v>
      </c>
      <c r="N73" s="74">
        <v>0</v>
      </c>
      <c r="O73" s="10">
        <f t="shared" si="10"/>
        <v>-2.6602720026858149E-13</v>
      </c>
      <c r="P73" s="10">
        <f t="shared" si="22"/>
        <v>0</v>
      </c>
      <c r="Q73" s="10">
        <f t="shared" si="11"/>
        <v>-3.9003510986639779E-14</v>
      </c>
      <c r="R73" s="10">
        <f t="shared" si="12"/>
        <v>-4.9117138696695784E-13</v>
      </c>
      <c r="S73" s="10">
        <f t="shared" si="13"/>
        <v>-3.7291519811832902E-12</v>
      </c>
      <c r="T73" s="10">
        <f t="shared" si="23"/>
        <v>-3.0283786305549393E-71</v>
      </c>
      <c r="U73" s="18"/>
      <c r="V73" s="74">
        <v>0</v>
      </c>
      <c r="W73" s="10">
        <f t="shared" si="24"/>
        <v>46</v>
      </c>
      <c r="X73" s="10">
        <v>0</v>
      </c>
      <c r="Y73" s="10">
        <f t="shared" si="25"/>
        <v>0</v>
      </c>
      <c r="Z73" s="10">
        <f t="shared" si="26"/>
        <v>0</v>
      </c>
      <c r="AA73" s="10">
        <v>0</v>
      </c>
      <c r="AB73" s="10">
        <v>0</v>
      </c>
      <c r="AC73" s="10">
        <f t="shared" si="31"/>
        <v>0</v>
      </c>
      <c r="AD73" s="10">
        <f t="shared" si="31"/>
        <v>0</v>
      </c>
      <c r="AE73" s="10">
        <f t="shared" si="15"/>
        <v>-3.7291519811832902E-12</v>
      </c>
      <c r="AF73" s="10">
        <f t="shared" si="16"/>
        <v>0</v>
      </c>
      <c r="AG73" s="10">
        <f t="shared" si="17"/>
        <v>3.7291519811832902E-12</v>
      </c>
      <c r="AH73" s="10">
        <f t="shared" si="27"/>
        <v>3.7291519811832902E-12</v>
      </c>
      <c r="AI73" s="17">
        <f t="shared" si="28"/>
        <v>0</v>
      </c>
      <c r="AJ73" s="10"/>
      <c r="AK73" s="10"/>
      <c r="AL73" s="10">
        <f t="shared" si="29"/>
        <v>-3.681448158812012E-12</v>
      </c>
      <c r="AM73" s="10"/>
      <c r="AN73" s="10">
        <f t="shared" si="30"/>
        <v>-1.7735146684572101E-11</v>
      </c>
      <c r="AO73" s="10"/>
      <c r="AR73" s="19"/>
      <c r="AS73" s="19"/>
      <c r="AT73" s="19"/>
      <c r="AU73" s="19"/>
      <c r="AV73" s="19"/>
      <c r="AW73" s="19"/>
      <c r="AX73" s="19"/>
      <c r="AY73" s="19"/>
      <c r="AZ73" s="19"/>
      <c r="BA73" s="19"/>
    </row>
    <row r="74" spans="1:53">
      <c r="A74" s="10">
        <f t="shared" si="18"/>
        <v>2069</v>
      </c>
      <c r="B74" s="73">
        <v>0</v>
      </c>
      <c r="C74" s="10">
        <f t="shared" si="19"/>
        <v>0</v>
      </c>
      <c r="D74" s="10">
        <f t="shared" si="2"/>
        <v>-3.9904080040287226E-11</v>
      </c>
      <c r="E74" s="10">
        <f t="shared" si="3"/>
        <v>218323.88927732565</v>
      </c>
      <c r="F74" s="10">
        <f t="shared" si="4"/>
        <v>0</v>
      </c>
      <c r="G74" s="10">
        <f t="shared" si="20"/>
        <v>0</v>
      </c>
      <c r="H74" s="10">
        <f t="shared" si="5"/>
        <v>0</v>
      </c>
      <c r="I74" s="10">
        <f t="shared" si="6"/>
        <v>-3.9904080040287226E-11</v>
      </c>
      <c r="J74" s="10">
        <f t="shared" si="7"/>
        <v>0</v>
      </c>
      <c r="K74" s="10">
        <f t="shared" si="8"/>
        <v>-3.9904080040287226E-11</v>
      </c>
      <c r="L74" s="10">
        <f t="shared" si="21"/>
        <v>-1.0375060810474678E-12</v>
      </c>
      <c r="M74" s="10">
        <f t="shared" si="9"/>
        <v>-1.8954438019136432E-12</v>
      </c>
      <c r="N74" s="74">
        <v>0</v>
      </c>
      <c r="O74" s="10">
        <f t="shared" si="10"/>
        <v>-2.6602720026858149E-13</v>
      </c>
      <c r="P74" s="10">
        <f t="shared" si="22"/>
        <v>0</v>
      </c>
      <c r="Q74" s="10">
        <f t="shared" si="11"/>
        <v>-3.9003510986639779E-14</v>
      </c>
      <c r="R74" s="10">
        <f t="shared" si="12"/>
        <v>-4.9117138696695784E-13</v>
      </c>
      <c r="S74" s="10">
        <f t="shared" si="13"/>
        <v>-3.7291519811832902E-12</v>
      </c>
      <c r="T74" s="10">
        <f t="shared" si="23"/>
        <v>-2.8354543187099163E-71</v>
      </c>
      <c r="U74" s="18"/>
      <c r="V74" s="74">
        <v>0</v>
      </c>
      <c r="W74" s="10">
        <f t="shared" si="24"/>
        <v>47</v>
      </c>
      <c r="X74" s="10">
        <v>0</v>
      </c>
      <c r="Y74" s="10">
        <f t="shared" si="25"/>
        <v>0</v>
      </c>
      <c r="Z74" s="10">
        <f t="shared" si="26"/>
        <v>0</v>
      </c>
      <c r="AA74" s="10">
        <v>0</v>
      </c>
      <c r="AB74" s="10">
        <v>0</v>
      </c>
      <c r="AC74" s="10">
        <f t="shared" si="31"/>
        <v>0</v>
      </c>
      <c r="AD74" s="10">
        <f t="shared" si="31"/>
        <v>0</v>
      </c>
      <c r="AE74" s="10">
        <f t="shared" si="15"/>
        <v>-3.7291519811832902E-12</v>
      </c>
      <c r="AF74" s="10">
        <f t="shared" si="16"/>
        <v>0</v>
      </c>
      <c r="AG74" s="10">
        <f t="shared" si="17"/>
        <v>3.7291519811832902E-12</v>
      </c>
      <c r="AH74" s="10">
        <f t="shared" si="27"/>
        <v>3.7291519811832902E-12</v>
      </c>
      <c r="AI74" s="17">
        <f t="shared" si="28"/>
        <v>0</v>
      </c>
      <c r="AJ74" s="10"/>
      <c r="AK74" s="10"/>
      <c r="AL74" s="10">
        <f t="shared" si="29"/>
        <v>-3.681448158812012E-12</v>
      </c>
      <c r="AM74" s="10"/>
      <c r="AN74" s="10">
        <f t="shared" si="30"/>
        <v>-1.7735146684572101E-11</v>
      </c>
      <c r="AO74" s="10"/>
      <c r="AR74" s="19"/>
      <c r="AS74" s="19"/>
      <c r="AT74" s="19"/>
      <c r="AU74" s="19"/>
      <c r="AV74" s="19"/>
      <c r="AW74" s="19"/>
      <c r="AX74" s="19"/>
      <c r="AY74" s="19"/>
      <c r="AZ74" s="19"/>
      <c r="BA74" s="19"/>
    </row>
    <row r="75" spans="1:53">
      <c r="A75" s="10">
        <f t="shared" si="18"/>
        <v>2070</v>
      </c>
      <c r="B75" s="73">
        <v>0</v>
      </c>
      <c r="C75" s="10">
        <f t="shared" si="19"/>
        <v>0</v>
      </c>
      <c r="D75" s="10">
        <f t="shared" si="2"/>
        <v>-3.9904080040287226E-11</v>
      </c>
      <c r="E75" s="10">
        <f t="shared" si="3"/>
        <v>218323.88927732565</v>
      </c>
      <c r="F75" s="10">
        <f t="shared" si="4"/>
        <v>0</v>
      </c>
      <c r="G75" s="10">
        <f t="shared" si="20"/>
        <v>0</v>
      </c>
      <c r="H75" s="10">
        <f t="shared" si="5"/>
        <v>0</v>
      </c>
      <c r="I75" s="10">
        <f t="shared" si="6"/>
        <v>-3.9904080040287226E-11</v>
      </c>
      <c r="J75" s="10">
        <f t="shared" si="7"/>
        <v>0</v>
      </c>
      <c r="K75" s="10">
        <f t="shared" si="8"/>
        <v>-3.9904080040287226E-11</v>
      </c>
      <c r="L75" s="10">
        <f t="shared" si="21"/>
        <v>-1.0375060810474678E-12</v>
      </c>
      <c r="M75" s="10">
        <f t="shared" si="9"/>
        <v>-1.8954438019136432E-12</v>
      </c>
      <c r="N75" s="74">
        <v>0</v>
      </c>
      <c r="O75" s="10">
        <f t="shared" si="10"/>
        <v>-2.6602720026858149E-13</v>
      </c>
      <c r="P75" s="10">
        <f t="shared" si="22"/>
        <v>0</v>
      </c>
      <c r="Q75" s="10">
        <f t="shared" si="11"/>
        <v>-3.9003510986639779E-14</v>
      </c>
      <c r="R75" s="10">
        <f t="shared" si="12"/>
        <v>-4.9117138696695784E-13</v>
      </c>
      <c r="S75" s="10">
        <f t="shared" si="13"/>
        <v>-3.7291519811832902E-12</v>
      </c>
      <c r="T75" s="10">
        <f t="shared" si="23"/>
        <v>-2.6548203425994491E-71</v>
      </c>
      <c r="U75" s="18"/>
      <c r="V75" s="74">
        <v>0</v>
      </c>
      <c r="W75" s="10">
        <f t="shared" si="24"/>
        <v>48</v>
      </c>
      <c r="X75" s="10">
        <v>0</v>
      </c>
      <c r="Y75" s="10">
        <f t="shared" si="25"/>
        <v>0</v>
      </c>
      <c r="Z75" s="10">
        <f t="shared" si="26"/>
        <v>0</v>
      </c>
      <c r="AA75" s="10">
        <v>0</v>
      </c>
      <c r="AB75" s="10">
        <v>0</v>
      </c>
      <c r="AC75" s="10">
        <f t="shared" si="31"/>
        <v>0</v>
      </c>
      <c r="AD75" s="10">
        <f t="shared" si="31"/>
        <v>0</v>
      </c>
      <c r="AE75" s="10">
        <f t="shared" si="15"/>
        <v>-3.7291519811832902E-12</v>
      </c>
      <c r="AF75" s="10">
        <f t="shared" si="16"/>
        <v>0</v>
      </c>
      <c r="AG75" s="10">
        <f t="shared" si="17"/>
        <v>3.7291519811832902E-12</v>
      </c>
      <c r="AH75" s="10">
        <f t="shared" si="27"/>
        <v>3.7291519811832902E-12</v>
      </c>
      <c r="AI75" s="17">
        <f t="shared" si="28"/>
        <v>0</v>
      </c>
      <c r="AJ75" s="10"/>
      <c r="AK75" s="10"/>
      <c r="AL75" s="10">
        <f t="shared" si="29"/>
        <v>-3.681448158812012E-12</v>
      </c>
      <c r="AM75" s="10"/>
      <c r="AN75" s="10">
        <f t="shared" si="30"/>
        <v>-1.7735146684572101E-11</v>
      </c>
      <c r="AO75" s="10"/>
      <c r="AR75" s="19"/>
      <c r="AS75" s="19"/>
      <c r="AT75" s="19"/>
      <c r="AU75" s="19"/>
      <c r="AV75" s="19"/>
      <c r="AW75" s="19"/>
      <c r="AX75" s="19"/>
      <c r="AY75" s="19"/>
      <c r="AZ75" s="19"/>
      <c r="BA75" s="19"/>
    </row>
    <row r="76" spans="1:53">
      <c r="A76" s="10">
        <f t="shared" si="18"/>
        <v>2071</v>
      </c>
      <c r="B76" s="73">
        <v>0</v>
      </c>
      <c r="C76" s="10">
        <f t="shared" si="19"/>
        <v>0</v>
      </c>
      <c r="D76" s="10">
        <f t="shared" si="2"/>
        <v>-3.9904080040287226E-11</v>
      </c>
      <c r="E76" s="10">
        <f t="shared" si="3"/>
        <v>218323.88927732565</v>
      </c>
      <c r="F76" s="10">
        <f t="shared" si="4"/>
        <v>0</v>
      </c>
      <c r="G76" s="10">
        <f t="shared" si="20"/>
        <v>0</v>
      </c>
      <c r="H76" s="10">
        <f t="shared" si="5"/>
        <v>0</v>
      </c>
      <c r="I76" s="10">
        <f t="shared" si="6"/>
        <v>-3.9904080040287226E-11</v>
      </c>
      <c r="J76" s="10">
        <f t="shared" si="7"/>
        <v>0</v>
      </c>
      <c r="K76" s="10">
        <f t="shared" si="8"/>
        <v>-3.9904080040287226E-11</v>
      </c>
      <c r="L76" s="10">
        <f t="shared" si="21"/>
        <v>-1.0375060810474678E-12</v>
      </c>
      <c r="M76" s="10">
        <f t="shared" si="9"/>
        <v>-1.8954438019136432E-12</v>
      </c>
      <c r="N76" s="74">
        <v>0</v>
      </c>
      <c r="O76" s="10">
        <f t="shared" si="10"/>
        <v>-2.6602720026858149E-13</v>
      </c>
      <c r="P76" s="10">
        <f t="shared" si="22"/>
        <v>0</v>
      </c>
      <c r="Q76" s="10">
        <f t="shared" si="11"/>
        <v>-3.9003510986639779E-14</v>
      </c>
      <c r="R76" s="10">
        <f t="shared" si="12"/>
        <v>-4.9117138696695784E-13</v>
      </c>
      <c r="S76" s="10">
        <f t="shared" si="13"/>
        <v>-3.7291519811832902E-12</v>
      </c>
      <c r="T76" s="10">
        <f t="shared" si="23"/>
        <v>-2.4856937404960944E-71</v>
      </c>
      <c r="U76" s="18"/>
      <c r="V76" s="74">
        <v>0</v>
      </c>
      <c r="W76" s="10">
        <f t="shared" si="24"/>
        <v>49</v>
      </c>
      <c r="X76" s="10">
        <v>0</v>
      </c>
      <c r="Y76" s="10">
        <f t="shared" si="25"/>
        <v>0</v>
      </c>
      <c r="Z76" s="10">
        <f t="shared" si="26"/>
        <v>0</v>
      </c>
      <c r="AA76" s="10">
        <v>0</v>
      </c>
      <c r="AB76" s="10">
        <v>0</v>
      </c>
      <c r="AC76" s="10">
        <f t="shared" si="31"/>
        <v>0</v>
      </c>
      <c r="AD76" s="10">
        <f t="shared" si="31"/>
        <v>0</v>
      </c>
      <c r="AE76" s="10">
        <f t="shared" si="15"/>
        <v>-3.7291519811832902E-12</v>
      </c>
      <c r="AF76" s="10">
        <f t="shared" si="16"/>
        <v>0</v>
      </c>
      <c r="AG76" s="10">
        <f t="shared" si="17"/>
        <v>3.7291519811832902E-12</v>
      </c>
      <c r="AH76" s="10">
        <f t="shared" si="27"/>
        <v>3.7291519811832902E-12</v>
      </c>
      <c r="AI76" s="17">
        <f t="shared" si="28"/>
        <v>0</v>
      </c>
      <c r="AJ76" s="10"/>
      <c r="AK76" s="10"/>
      <c r="AL76" s="10">
        <f t="shared" si="29"/>
        <v>-3.681448158812012E-12</v>
      </c>
      <c r="AM76" s="10"/>
      <c r="AN76" s="10">
        <f t="shared" si="30"/>
        <v>-1.7735146684572101E-11</v>
      </c>
      <c r="AO76" s="10"/>
      <c r="AR76" s="19"/>
      <c r="AS76" s="19"/>
      <c r="AT76" s="19"/>
      <c r="AU76" s="19"/>
      <c r="AV76" s="19"/>
      <c r="AW76" s="19"/>
      <c r="AX76" s="19"/>
      <c r="AY76" s="19"/>
      <c r="AZ76" s="19"/>
      <c r="BA76" s="19"/>
    </row>
    <row r="77" spans="1:53">
      <c r="A77" s="10">
        <f t="shared" si="18"/>
        <v>2072</v>
      </c>
      <c r="B77" s="73">
        <v>0</v>
      </c>
      <c r="C77" s="10">
        <f t="shared" si="19"/>
        <v>0</v>
      </c>
      <c r="D77" s="10">
        <f t="shared" si="2"/>
        <v>-3.9904080040287226E-11</v>
      </c>
      <c r="E77" s="10">
        <f t="shared" si="3"/>
        <v>218323.88927732565</v>
      </c>
      <c r="F77" s="10">
        <f t="shared" si="4"/>
        <v>0</v>
      </c>
      <c r="G77" s="10">
        <f t="shared" si="20"/>
        <v>0</v>
      </c>
      <c r="H77" s="10">
        <f t="shared" si="5"/>
        <v>0</v>
      </c>
      <c r="I77" s="10">
        <f t="shared" si="6"/>
        <v>-3.9904080040287226E-11</v>
      </c>
      <c r="J77" s="10">
        <f t="shared" si="7"/>
        <v>0</v>
      </c>
      <c r="K77" s="10">
        <f t="shared" si="8"/>
        <v>-3.9904080040287226E-11</v>
      </c>
      <c r="L77" s="10">
        <f t="shared" si="21"/>
        <v>-1.0375060810474678E-12</v>
      </c>
      <c r="M77" s="10">
        <f t="shared" si="9"/>
        <v>-1.8954438019136432E-12</v>
      </c>
      <c r="N77" s="74">
        <v>0</v>
      </c>
      <c r="O77" s="10">
        <f t="shared" si="10"/>
        <v>-2.6602720026858149E-13</v>
      </c>
      <c r="P77" s="10">
        <f t="shared" si="22"/>
        <v>0</v>
      </c>
      <c r="Q77" s="10">
        <f t="shared" si="11"/>
        <v>-3.9003510986639779E-14</v>
      </c>
      <c r="R77" s="10">
        <f t="shared" si="12"/>
        <v>-4.9117138696695784E-13</v>
      </c>
      <c r="S77" s="10">
        <f t="shared" si="13"/>
        <v>-3.7291519811832902E-12</v>
      </c>
      <c r="T77" s="10">
        <f t="shared" si="23"/>
        <v>-2.3273414296244468E-71</v>
      </c>
      <c r="U77" s="18"/>
      <c r="V77" s="74">
        <v>0</v>
      </c>
      <c r="W77" s="10">
        <f t="shared" si="24"/>
        <v>50</v>
      </c>
      <c r="X77" s="10">
        <v>0</v>
      </c>
      <c r="Y77" s="10">
        <f t="shared" si="25"/>
        <v>0</v>
      </c>
      <c r="Z77" s="10">
        <f t="shared" si="26"/>
        <v>0</v>
      </c>
      <c r="AA77" s="10">
        <v>0</v>
      </c>
      <c r="AB77" s="10">
        <v>0</v>
      </c>
      <c r="AC77" s="10">
        <f t="shared" si="31"/>
        <v>0</v>
      </c>
      <c r="AD77" s="10">
        <f t="shared" si="31"/>
        <v>0</v>
      </c>
      <c r="AE77" s="10">
        <f t="shared" si="15"/>
        <v>-3.7291519811832902E-12</v>
      </c>
      <c r="AF77" s="10">
        <f t="shared" si="16"/>
        <v>0</v>
      </c>
      <c r="AG77" s="10">
        <f t="shared" si="17"/>
        <v>3.7291519811832902E-12</v>
      </c>
      <c r="AH77" s="10">
        <f t="shared" si="27"/>
        <v>3.7291519811832902E-12</v>
      </c>
      <c r="AI77" s="17">
        <f t="shared" si="28"/>
        <v>0</v>
      </c>
      <c r="AJ77" s="10"/>
      <c r="AK77" s="10"/>
      <c r="AL77" s="10">
        <f t="shared" si="29"/>
        <v>-3.681448158812012E-12</v>
      </c>
      <c r="AM77" s="10"/>
      <c r="AN77" s="10">
        <f t="shared" si="30"/>
        <v>-1.7735146684572101E-11</v>
      </c>
      <c r="AO77" s="10"/>
      <c r="AR77" s="19"/>
      <c r="AS77" s="19"/>
      <c r="AT77" s="19"/>
      <c r="AU77" s="19"/>
      <c r="AV77" s="19"/>
      <c r="AW77" s="19"/>
      <c r="AX77" s="19"/>
      <c r="AY77" s="19"/>
      <c r="AZ77" s="19"/>
      <c r="BA77" s="19"/>
    </row>
    <row r="78" spans="1:53">
      <c r="A78" s="10">
        <f t="shared" si="18"/>
        <v>2073</v>
      </c>
      <c r="B78" s="73">
        <v>0</v>
      </c>
      <c r="C78" s="10">
        <f t="shared" si="19"/>
        <v>0</v>
      </c>
      <c r="D78" s="10">
        <f t="shared" si="2"/>
        <v>-3.9904080040287226E-11</v>
      </c>
      <c r="E78" s="10">
        <f t="shared" si="3"/>
        <v>218323.88927732565</v>
      </c>
      <c r="F78" s="10">
        <f t="shared" si="4"/>
        <v>0</v>
      </c>
      <c r="G78" s="10">
        <f t="shared" si="20"/>
        <v>0</v>
      </c>
      <c r="H78" s="10">
        <f t="shared" si="5"/>
        <v>0</v>
      </c>
      <c r="I78" s="10">
        <f t="shared" si="6"/>
        <v>-3.9904080040287226E-11</v>
      </c>
      <c r="J78" s="10">
        <f t="shared" si="7"/>
        <v>0</v>
      </c>
      <c r="K78" s="10">
        <f t="shared" si="8"/>
        <v>-3.9904080040287226E-11</v>
      </c>
      <c r="L78" s="10">
        <f t="shared" si="21"/>
        <v>-1.0375060810474678E-12</v>
      </c>
      <c r="M78" s="10">
        <f t="shared" si="9"/>
        <v>-1.8954438019136432E-12</v>
      </c>
      <c r="N78" s="74">
        <v>0</v>
      </c>
      <c r="O78" s="10">
        <f t="shared" si="10"/>
        <v>-2.6602720026858149E-13</v>
      </c>
      <c r="P78" s="10">
        <f t="shared" si="22"/>
        <v>0</v>
      </c>
      <c r="Q78" s="10">
        <f t="shared" si="11"/>
        <v>-3.9003510986639779E-14</v>
      </c>
      <c r="R78" s="10">
        <f t="shared" si="12"/>
        <v>-4.9117138696695784E-13</v>
      </c>
      <c r="S78" s="10">
        <f t="shared" si="13"/>
        <v>-3.7291519811832902E-12</v>
      </c>
      <c r="T78" s="10">
        <f t="shared" si="23"/>
        <v>-2.1790770285985977E-71</v>
      </c>
      <c r="U78" s="18"/>
      <c r="V78" s="74">
        <v>0</v>
      </c>
      <c r="W78" s="10">
        <f t="shared" si="24"/>
        <v>51</v>
      </c>
      <c r="X78" s="10">
        <v>0</v>
      </c>
      <c r="Y78" s="10">
        <f t="shared" si="25"/>
        <v>0</v>
      </c>
      <c r="Z78" s="10">
        <f t="shared" si="26"/>
        <v>0</v>
      </c>
      <c r="AA78" s="10">
        <v>0</v>
      </c>
      <c r="AB78" s="10">
        <v>0</v>
      </c>
      <c r="AC78" s="10">
        <f t="shared" si="31"/>
        <v>0</v>
      </c>
      <c r="AD78" s="10">
        <f t="shared" si="31"/>
        <v>0</v>
      </c>
      <c r="AE78" s="10">
        <f t="shared" si="15"/>
        <v>-3.7291519811832902E-12</v>
      </c>
      <c r="AF78" s="10">
        <f t="shared" si="16"/>
        <v>0</v>
      </c>
      <c r="AG78" s="10">
        <f t="shared" si="17"/>
        <v>3.7291519811832902E-12</v>
      </c>
      <c r="AH78" s="10">
        <f t="shared" si="27"/>
        <v>3.7291519811832902E-12</v>
      </c>
      <c r="AI78" s="17">
        <f t="shared" si="28"/>
        <v>0</v>
      </c>
      <c r="AJ78" s="10"/>
      <c r="AK78" s="10"/>
      <c r="AL78" s="10">
        <f t="shared" si="29"/>
        <v>-3.681448158812012E-12</v>
      </c>
      <c r="AM78" s="10"/>
      <c r="AN78" s="10">
        <f t="shared" si="30"/>
        <v>-1.7735146684572101E-11</v>
      </c>
      <c r="AO78" s="10"/>
      <c r="AR78" s="19"/>
      <c r="AS78" s="19"/>
      <c r="AT78" s="19"/>
      <c r="AU78" s="19"/>
      <c r="AV78" s="19"/>
      <c r="AW78" s="19"/>
      <c r="AX78" s="19"/>
      <c r="AY78" s="19"/>
      <c r="AZ78" s="19"/>
      <c r="BA78" s="19"/>
    </row>
    <row r="79" spans="1:53">
      <c r="A79" s="10">
        <f t="shared" si="18"/>
        <v>2074</v>
      </c>
      <c r="B79" s="73">
        <v>0</v>
      </c>
      <c r="C79" s="10">
        <f t="shared" si="19"/>
        <v>0</v>
      </c>
      <c r="D79" s="10">
        <f t="shared" si="2"/>
        <v>-3.9904080040287226E-11</v>
      </c>
      <c r="E79" s="10">
        <f t="shared" si="3"/>
        <v>218323.88927732565</v>
      </c>
      <c r="F79" s="10">
        <f t="shared" si="4"/>
        <v>0</v>
      </c>
      <c r="G79" s="10">
        <f t="shared" si="20"/>
        <v>0</v>
      </c>
      <c r="H79" s="10">
        <f t="shared" si="5"/>
        <v>0</v>
      </c>
      <c r="I79" s="10">
        <f t="shared" si="6"/>
        <v>-3.9904080040287226E-11</v>
      </c>
      <c r="J79" s="10">
        <f t="shared" si="7"/>
        <v>0</v>
      </c>
      <c r="K79" s="10">
        <f t="shared" si="8"/>
        <v>-3.9904080040287226E-11</v>
      </c>
      <c r="L79" s="10">
        <f t="shared" si="21"/>
        <v>-1.0375060810474678E-12</v>
      </c>
      <c r="M79" s="10">
        <f t="shared" si="9"/>
        <v>-1.8954438019136432E-12</v>
      </c>
      <c r="N79" s="74">
        <v>0</v>
      </c>
      <c r="O79" s="10">
        <f t="shared" si="10"/>
        <v>-2.6602720026858149E-13</v>
      </c>
      <c r="P79" s="10">
        <f t="shared" si="22"/>
        <v>0</v>
      </c>
      <c r="Q79" s="10">
        <f t="shared" si="11"/>
        <v>-3.9003510986639779E-14</v>
      </c>
      <c r="R79" s="10">
        <f t="shared" si="12"/>
        <v>-4.9117138696695784E-13</v>
      </c>
      <c r="S79" s="10">
        <f t="shared" si="13"/>
        <v>-3.7291519811832902E-12</v>
      </c>
      <c r="T79" s="10">
        <f t="shared" si="23"/>
        <v>-2.0402578822877397E-71</v>
      </c>
      <c r="U79" s="18"/>
      <c r="V79" s="74">
        <v>0</v>
      </c>
      <c r="W79" s="10">
        <f t="shared" si="24"/>
        <v>52</v>
      </c>
      <c r="X79" s="10">
        <v>0</v>
      </c>
      <c r="Y79" s="10">
        <f t="shared" si="25"/>
        <v>0</v>
      </c>
      <c r="Z79" s="10">
        <f t="shared" si="26"/>
        <v>0</v>
      </c>
      <c r="AA79" s="10">
        <v>0</v>
      </c>
      <c r="AB79" s="10">
        <v>0</v>
      </c>
      <c r="AC79" s="10">
        <f t="shared" si="31"/>
        <v>0</v>
      </c>
      <c r="AD79" s="10">
        <f t="shared" si="31"/>
        <v>0</v>
      </c>
      <c r="AE79" s="10">
        <f t="shared" si="15"/>
        <v>-3.7291519811832902E-12</v>
      </c>
      <c r="AF79" s="10">
        <f t="shared" si="16"/>
        <v>0</v>
      </c>
      <c r="AG79" s="10">
        <f t="shared" si="17"/>
        <v>3.7291519811832902E-12</v>
      </c>
      <c r="AH79" s="10">
        <f t="shared" si="27"/>
        <v>3.7291519811832902E-12</v>
      </c>
      <c r="AI79" s="17">
        <f t="shared" si="28"/>
        <v>0</v>
      </c>
      <c r="AJ79" s="10"/>
      <c r="AK79" s="10"/>
      <c r="AL79" s="10">
        <f t="shared" si="29"/>
        <v>-3.681448158812012E-12</v>
      </c>
      <c r="AM79" s="10"/>
      <c r="AN79" s="10">
        <f t="shared" si="30"/>
        <v>-1.7735146684572101E-11</v>
      </c>
      <c r="AO79" s="10"/>
      <c r="AR79" s="19"/>
      <c r="AS79" s="19"/>
      <c r="AT79" s="19"/>
      <c r="AU79" s="19"/>
      <c r="AV79" s="19"/>
      <c r="AW79" s="19"/>
      <c r="AX79" s="19"/>
      <c r="AY79" s="19"/>
      <c r="AZ79" s="19"/>
      <c r="BA79" s="19"/>
    </row>
    <row r="80" spans="1:53">
      <c r="A80" s="10">
        <f t="shared" si="18"/>
        <v>2075</v>
      </c>
      <c r="B80" s="73">
        <v>0</v>
      </c>
      <c r="C80" s="10">
        <f t="shared" si="19"/>
        <v>0</v>
      </c>
      <c r="D80" s="10">
        <f t="shared" si="2"/>
        <v>-3.9904080040287226E-11</v>
      </c>
      <c r="E80" s="10">
        <f t="shared" si="3"/>
        <v>218323.88927732565</v>
      </c>
      <c r="F80" s="10">
        <f t="shared" si="4"/>
        <v>0</v>
      </c>
      <c r="G80" s="10">
        <f t="shared" si="20"/>
        <v>0</v>
      </c>
      <c r="H80" s="10">
        <f t="shared" si="5"/>
        <v>0</v>
      </c>
      <c r="I80" s="10">
        <f t="shared" si="6"/>
        <v>-3.9904080040287226E-11</v>
      </c>
      <c r="J80" s="10">
        <f t="shared" si="7"/>
        <v>0</v>
      </c>
      <c r="K80" s="10">
        <f t="shared" si="8"/>
        <v>-3.9904080040287226E-11</v>
      </c>
      <c r="L80" s="10">
        <f t="shared" si="21"/>
        <v>-1.0375060810474678E-12</v>
      </c>
      <c r="M80" s="10">
        <f t="shared" si="9"/>
        <v>-1.8954438019136432E-12</v>
      </c>
      <c r="N80" s="74">
        <v>0</v>
      </c>
      <c r="O80" s="10">
        <f t="shared" si="10"/>
        <v>-2.6602720026858149E-13</v>
      </c>
      <c r="P80" s="10">
        <f t="shared" si="22"/>
        <v>0</v>
      </c>
      <c r="Q80" s="10">
        <f t="shared" si="11"/>
        <v>-3.9003510986639779E-14</v>
      </c>
      <c r="R80" s="10">
        <f t="shared" si="12"/>
        <v>-4.9117138696695784E-13</v>
      </c>
      <c r="S80" s="10">
        <f t="shared" si="13"/>
        <v>-3.7291519811832902E-12</v>
      </c>
      <c r="T80" s="10">
        <f t="shared" si="23"/>
        <v>-1.9102822762141298E-71</v>
      </c>
      <c r="U80" s="18"/>
      <c r="V80" s="74">
        <v>0</v>
      </c>
      <c r="W80" s="10">
        <f t="shared" si="24"/>
        <v>53</v>
      </c>
      <c r="X80" s="10">
        <v>0</v>
      </c>
      <c r="Y80" s="10">
        <f t="shared" si="25"/>
        <v>0</v>
      </c>
      <c r="Z80" s="10">
        <f t="shared" si="26"/>
        <v>0</v>
      </c>
      <c r="AA80" s="10">
        <v>0</v>
      </c>
      <c r="AB80" s="10">
        <v>0</v>
      </c>
      <c r="AC80" s="10">
        <f t="shared" si="31"/>
        <v>0</v>
      </c>
      <c r="AD80" s="10">
        <f t="shared" si="31"/>
        <v>0</v>
      </c>
      <c r="AE80" s="10">
        <f t="shared" si="15"/>
        <v>-3.7291519811832902E-12</v>
      </c>
      <c r="AF80" s="10">
        <f t="shared" si="16"/>
        <v>0</v>
      </c>
      <c r="AG80" s="10">
        <f t="shared" si="17"/>
        <v>3.7291519811832902E-12</v>
      </c>
      <c r="AH80" s="10">
        <f t="shared" si="27"/>
        <v>3.7291519811832902E-12</v>
      </c>
      <c r="AI80" s="17">
        <f t="shared" si="28"/>
        <v>0</v>
      </c>
      <c r="AJ80" s="10"/>
      <c r="AK80" s="10"/>
      <c r="AL80" s="10">
        <f t="shared" si="29"/>
        <v>-3.681448158812012E-12</v>
      </c>
      <c r="AM80" s="10"/>
      <c r="AN80" s="10">
        <f t="shared" si="30"/>
        <v>-1.7735146684572101E-11</v>
      </c>
      <c r="AO80" s="10"/>
      <c r="AR80" s="19"/>
      <c r="AS80" s="19"/>
      <c r="AT80" s="19"/>
      <c r="AU80" s="19"/>
      <c r="AV80" s="19"/>
      <c r="AW80" s="19"/>
      <c r="AX80" s="19"/>
      <c r="AY80" s="19"/>
      <c r="AZ80" s="19"/>
      <c r="BA80" s="19"/>
    </row>
    <row r="81" spans="1:53">
      <c r="A81" s="10">
        <f t="shared" si="18"/>
        <v>2076</v>
      </c>
      <c r="B81" s="73">
        <v>0</v>
      </c>
      <c r="C81" s="10">
        <f t="shared" si="19"/>
        <v>0</v>
      </c>
      <c r="D81" s="10">
        <f t="shared" si="2"/>
        <v>-3.9904080040287226E-11</v>
      </c>
      <c r="E81" s="10">
        <f t="shared" si="3"/>
        <v>218323.88927732565</v>
      </c>
      <c r="F81" s="10">
        <f t="shared" si="4"/>
        <v>0</v>
      </c>
      <c r="G81" s="10">
        <f t="shared" si="20"/>
        <v>0</v>
      </c>
      <c r="H81" s="10">
        <f t="shared" si="5"/>
        <v>0</v>
      </c>
      <c r="I81" s="10">
        <f t="shared" si="6"/>
        <v>-3.9904080040287226E-11</v>
      </c>
      <c r="J81" s="10">
        <f t="shared" si="7"/>
        <v>0</v>
      </c>
      <c r="K81" s="10">
        <f t="shared" si="8"/>
        <v>-3.9904080040287226E-11</v>
      </c>
      <c r="L81" s="10">
        <f t="shared" si="21"/>
        <v>-1.0375060810474678E-12</v>
      </c>
      <c r="M81" s="10">
        <f t="shared" si="9"/>
        <v>-1.8954438019136432E-12</v>
      </c>
      <c r="N81" s="74">
        <v>0</v>
      </c>
      <c r="O81" s="10">
        <f t="shared" si="10"/>
        <v>-2.6602720026858149E-13</v>
      </c>
      <c r="P81" s="10">
        <f t="shared" si="22"/>
        <v>0</v>
      </c>
      <c r="Q81" s="10">
        <f t="shared" si="11"/>
        <v>-3.9003510986639779E-14</v>
      </c>
      <c r="R81" s="10">
        <f t="shared" si="12"/>
        <v>-4.9117138696695784E-13</v>
      </c>
      <c r="S81" s="10">
        <f t="shared" si="13"/>
        <v>-3.7291519811832902E-12</v>
      </c>
      <c r="T81" s="10">
        <f t="shared" si="23"/>
        <v>-1.7885868284091697E-71</v>
      </c>
      <c r="U81" s="18"/>
      <c r="V81" s="74">
        <v>0</v>
      </c>
      <c r="W81" s="10">
        <f t="shared" si="24"/>
        <v>54</v>
      </c>
      <c r="X81" s="10">
        <v>0</v>
      </c>
      <c r="Y81" s="10">
        <f t="shared" si="25"/>
        <v>0</v>
      </c>
      <c r="Z81" s="10">
        <f t="shared" si="26"/>
        <v>0</v>
      </c>
      <c r="AA81" s="10">
        <v>0</v>
      </c>
      <c r="AB81" s="10">
        <v>0</v>
      </c>
      <c r="AC81" s="10">
        <f t="shared" si="31"/>
        <v>0</v>
      </c>
      <c r="AD81" s="10">
        <f t="shared" si="31"/>
        <v>0</v>
      </c>
      <c r="AE81" s="10">
        <f t="shared" si="15"/>
        <v>-3.7291519811832902E-12</v>
      </c>
      <c r="AF81" s="10">
        <f t="shared" si="16"/>
        <v>0</v>
      </c>
      <c r="AG81" s="10">
        <f t="shared" si="17"/>
        <v>3.7291519811832902E-12</v>
      </c>
      <c r="AH81" s="10">
        <f t="shared" si="27"/>
        <v>3.7291519811832902E-12</v>
      </c>
      <c r="AI81" s="17">
        <f t="shared" si="28"/>
        <v>0</v>
      </c>
      <c r="AJ81" s="10"/>
      <c r="AK81" s="10"/>
      <c r="AL81" s="10">
        <f t="shared" si="29"/>
        <v>-3.681448158812012E-12</v>
      </c>
      <c r="AM81" s="10"/>
      <c r="AN81" s="10">
        <f t="shared" si="30"/>
        <v>-1.7735146684572101E-11</v>
      </c>
      <c r="AO81" s="10"/>
      <c r="AR81" s="19"/>
      <c r="AS81" s="19"/>
      <c r="AT81" s="19"/>
      <c r="AU81" s="19"/>
      <c r="AV81" s="19"/>
      <c r="AW81" s="19"/>
      <c r="AX81" s="19"/>
      <c r="AY81" s="19"/>
      <c r="AZ81" s="19"/>
      <c r="BA81" s="19"/>
    </row>
    <row r="82" spans="1:53">
      <c r="A82" s="10">
        <f t="shared" si="18"/>
        <v>2077</v>
      </c>
      <c r="B82" s="73">
        <v>0</v>
      </c>
      <c r="C82" s="10">
        <f t="shared" si="19"/>
        <v>0</v>
      </c>
      <c r="D82" s="10">
        <f t="shared" si="2"/>
        <v>-3.9904080040287226E-11</v>
      </c>
      <c r="E82" s="10">
        <f t="shared" si="3"/>
        <v>218323.88927732565</v>
      </c>
      <c r="F82" s="10">
        <f t="shared" si="4"/>
        <v>0</v>
      </c>
      <c r="G82" s="10">
        <f t="shared" si="20"/>
        <v>0</v>
      </c>
      <c r="H82" s="10">
        <f t="shared" si="5"/>
        <v>0</v>
      </c>
      <c r="I82" s="10">
        <f t="shared" si="6"/>
        <v>-3.9904080040287226E-11</v>
      </c>
      <c r="J82" s="10">
        <f t="shared" si="7"/>
        <v>0</v>
      </c>
      <c r="K82" s="10">
        <f t="shared" si="8"/>
        <v>-3.9904080040287226E-11</v>
      </c>
      <c r="L82" s="10">
        <f t="shared" si="21"/>
        <v>-1.0375060810474678E-12</v>
      </c>
      <c r="M82" s="10">
        <f t="shared" si="9"/>
        <v>-1.8954438019136432E-12</v>
      </c>
      <c r="N82" s="74">
        <v>0</v>
      </c>
      <c r="O82" s="10">
        <f t="shared" si="10"/>
        <v>-2.6602720026858149E-13</v>
      </c>
      <c r="P82" s="10">
        <f t="shared" si="22"/>
        <v>0</v>
      </c>
      <c r="Q82" s="10">
        <f t="shared" si="11"/>
        <v>-3.9003510986639779E-14</v>
      </c>
      <c r="R82" s="10">
        <f t="shared" si="12"/>
        <v>-4.9117138696695784E-13</v>
      </c>
      <c r="S82" s="10">
        <f t="shared" si="13"/>
        <v>-3.7291519811832902E-12</v>
      </c>
      <c r="T82" s="10">
        <f t="shared" si="23"/>
        <v>-1.6746440474225398E-71</v>
      </c>
      <c r="U82" s="18"/>
      <c r="V82" s="74">
        <v>0</v>
      </c>
      <c r="W82" s="10">
        <f t="shared" si="24"/>
        <v>55</v>
      </c>
      <c r="X82" s="10">
        <v>0</v>
      </c>
      <c r="Y82" s="10">
        <f t="shared" si="25"/>
        <v>0</v>
      </c>
      <c r="Z82" s="10">
        <f t="shared" si="26"/>
        <v>0</v>
      </c>
      <c r="AA82" s="10">
        <v>0</v>
      </c>
      <c r="AB82" s="10">
        <v>0</v>
      </c>
      <c r="AC82" s="10">
        <f t="shared" si="31"/>
        <v>0</v>
      </c>
      <c r="AD82" s="10">
        <f t="shared" si="31"/>
        <v>0</v>
      </c>
      <c r="AE82" s="10">
        <f t="shared" si="15"/>
        <v>-3.7291519811832902E-12</v>
      </c>
      <c r="AF82" s="10">
        <f t="shared" si="16"/>
        <v>0</v>
      </c>
      <c r="AG82" s="10">
        <f t="shared" si="17"/>
        <v>3.7291519811832902E-12</v>
      </c>
      <c r="AH82" s="10">
        <f t="shared" si="27"/>
        <v>3.7291519811832902E-12</v>
      </c>
      <c r="AI82" s="17">
        <f t="shared" si="28"/>
        <v>0</v>
      </c>
      <c r="AJ82" s="10"/>
      <c r="AK82" s="10"/>
      <c r="AL82" s="10">
        <f t="shared" si="29"/>
        <v>-3.681448158812012E-12</v>
      </c>
      <c r="AM82" s="10"/>
      <c r="AN82" s="10">
        <f t="shared" si="30"/>
        <v>-1.7735146684572101E-11</v>
      </c>
      <c r="AO82" s="10"/>
      <c r="AR82" s="19"/>
      <c r="AS82" s="19"/>
      <c r="AT82" s="19"/>
      <c r="AU82" s="19"/>
      <c r="AV82" s="19"/>
      <c r="AW82" s="19"/>
      <c r="AX82" s="19"/>
      <c r="AY82" s="19"/>
      <c r="AZ82" s="19"/>
      <c r="BA82" s="19"/>
    </row>
    <row r="83" spans="1:53">
      <c r="A83" s="10">
        <f t="shared" si="18"/>
        <v>2078</v>
      </c>
      <c r="B83" s="73">
        <v>0</v>
      </c>
      <c r="C83" s="10">
        <f t="shared" si="19"/>
        <v>0</v>
      </c>
      <c r="D83" s="10">
        <f t="shared" si="2"/>
        <v>-3.9904080040287226E-11</v>
      </c>
      <c r="E83" s="10">
        <f t="shared" si="3"/>
        <v>218323.88927732565</v>
      </c>
      <c r="F83" s="10">
        <f t="shared" si="4"/>
        <v>0</v>
      </c>
      <c r="G83" s="10">
        <f t="shared" si="20"/>
        <v>0</v>
      </c>
      <c r="H83" s="10">
        <f t="shared" si="5"/>
        <v>0</v>
      </c>
      <c r="I83" s="10">
        <f t="shared" si="6"/>
        <v>-3.9904080040287226E-11</v>
      </c>
      <c r="J83" s="10">
        <f t="shared" si="7"/>
        <v>0</v>
      </c>
      <c r="K83" s="10">
        <f t="shared" si="8"/>
        <v>-3.9904080040287226E-11</v>
      </c>
      <c r="L83" s="10">
        <f t="shared" si="21"/>
        <v>-1.0375060810474678E-12</v>
      </c>
      <c r="M83" s="10">
        <f t="shared" si="9"/>
        <v>-1.8954438019136432E-12</v>
      </c>
      <c r="N83" s="74">
        <v>0</v>
      </c>
      <c r="O83" s="10">
        <f t="shared" si="10"/>
        <v>-2.6602720026858149E-13</v>
      </c>
      <c r="P83" s="10">
        <f t="shared" si="22"/>
        <v>0</v>
      </c>
      <c r="Q83" s="10">
        <f t="shared" si="11"/>
        <v>-3.9003510986639779E-14</v>
      </c>
      <c r="R83" s="10">
        <f t="shared" si="12"/>
        <v>-4.9117138696695784E-13</v>
      </c>
      <c r="S83" s="10">
        <f t="shared" si="13"/>
        <v>-3.7291519811832902E-12</v>
      </c>
      <c r="T83" s="10">
        <f t="shared" si="23"/>
        <v>-1.5679600458995353E-71</v>
      </c>
      <c r="U83" s="18"/>
      <c r="V83" s="74">
        <v>0</v>
      </c>
      <c r="W83" s="10">
        <f t="shared" si="24"/>
        <v>56</v>
      </c>
      <c r="X83" s="10">
        <v>0</v>
      </c>
      <c r="Y83" s="10">
        <f t="shared" si="25"/>
        <v>0</v>
      </c>
      <c r="Z83" s="10">
        <f t="shared" si="26"/>
        <v>0</v>
      </c>
      <c r="AA83" s="10">
        <v>0</v>
      </c>
      <c r="AB83" s="10">
        <v>0</v>
      </c>
      <c r="AC83" s="10">
        <f t="shared" si="31"/>
        <v>0</v>
      </c>
      <c r="AD83" s="10">
        <f t="shared" si="31"/>
        <v>0</v>
      </c>
      <c r="AE83" s="10">
        <f t="shared" si="15"/>
        <v>-3.7291519811832902E-12</v>
      </c>
      <c r="AF83" s="10">
        <f t="shared" si="16"/>
        <v>0</v>
      </c>
      <c r="AG83" s="10">
        <f t="shared" si="17"/>
        <v>3.7291519811832902E-12</v>
      </c>
      <c r="AH83" s="10">
        <f t="shared" si="27"/>
        <v>3.7291519811832902E-12</v>
      </c>
      <c r="AI83" s="17">
        <f t="shared" si="28"/>
        <v>0</v>
      </c>
      <c r="AJ83" s="10"/>
      <c r="AK83" s="10"/>
      <c r="AL83" s="10">
        <f t="shared" si="29"/>
        <v>-3.681448158812012E-12</v>
      </c>
      <c r="AM83" s="10"/>
      <c r="AN83" s="10">
        <f t="shared" si="30"/>
        <v>-1.7735146684572101E-11</v>
      </c>
      <c r="AO83" s="10"/>
      <c r="AR83" s="19"/>
      <c r="AS83" s="19"/>
      <c r="AT83" s="19"/>
      <c r="AU83" s="19"/>
      <c r="AV83" s="19"/>
      <c r="AW83" s="19"/>
      <c r="AX83" s="19"/>
      <c r="AY83" s="19"/>
      <c r="AZ83" s="19"/>
      <c r="BA83" s="19"/>
    </row>
    <row r="84" spans="1:53">
      <c r="A84" s="10">
        <f t="shared" si="18"/>
        <v>2079</v>
      </c>
      <c r="B84" s="73">
        <v>0</v>
      </c>
      <c r="C84" s="10">
        <f t="shared" si="19"/>
        <v>0</v>
      </c>
      <c r="D84" s="10">
        <f t="shared" si="2"/>
        <v>-3.9904080040287226E-11</v>
      </c>
      <c r="E84" s="10">
        <f t="shared" si="3"/>
        <v>218323.88927732565</v>
      </c>
      <c r="F84" s="10">
        <f t="shared" si="4"/>
        <v>0</v>
      </c>
      <c r="G84" s="10">
        <f t="shared" si="20"/>
        <v>0</v>
      </c>
      <c r="H84" s="10">
        <f t="shared" si="5"/>
        <v>0</v>
      </c>
      <c r="I84" s="10">
        <f t="shared" si="6"/>
        <v>-3.9904080040287226E-11</v>
      </c>
      <c r="J84" s="10">
        <f t="shared" si="7"/>
        <v>0</v>
      </c>
      <c r="K84" s="10">
        <f t="shared" si="8"/>
        <v>-3.9904080040287226E-11</v>
      </c>
      <c r="L84" s="10">
        <f t="shared" si="21"/>
        <v>-1.0375060810474678E-12</v>
      </c>
      <c r="M84" s="10">
        <f t="shared" si="9"/>
        <v>-1.8954438019136432E-12</v>
      </c>
      <c r="N84" s="74">
        <v>0</v>
      </c>
      <c r="O84" s="10">
        <f t="shared" si="10"/>
        <v>-2.6602720026858149E-13</v>
      </c>
      <c r="P84" s="10">
        <f t="shared" si="22"/>
        <v>0</v>
      </c>
      <c r="Q84" s="10">
        <f t="shared" si="11"/>
        <v>-3.9003510986639779E-14</v>
      </c>
      <c r="R84" s="10">
        <f t="shared" si="12"/>
        <v>-4.9117138696695784E-13</v>
      </c>
      <c r="S84" s="10">
        <f t="shared" si="13"/>
        <v>-3.7291519811832902E-12</v>
      </c>
      <c r="T84" s="10">
        <f t="shared" si="23"/>
        <v>-1.4680723998160507E-71</v>
      </c>
      <c r="U84" s="18"/>
      <c r="V84" s="74">
        <v>0</v>
      </c>
      <c r="W84" s="10">
        <f t="shared" si="24"/>
        <v>57</v>
      </c>
      <c r="X84" s="10">
        <v>0</v>
      </c>
      <c r="Y84" s="10">
        <f t="shared" si="25"/>
        <v>0</v>
      </c>
      <c r="Z84" s="10">
        <f t="shared" si="26"/>
        <v>0</v>
      </c>
      <c r="AA84" s="10">
        <v>0</v>
      </c>
      <c r="AB84" s="10">
        <v>0</v>
      </c>
      <c r="AC84" s="10">
        <f t="shared" si="31"/>
        <v>0</v>
      </c>
      <c r="AD84" s="10">
        <f t="shared" si="31"/>
        <v>0</v>
      </c>
      <c r="AE84" s="10">
        <f t="shared" si="15"/>
        <v>-3.7291519811832902E-12</v>
      </c>
      <c r="AF84" s="10">
        <f t="shared" si="16"/>
        <v>0</v>
      </c>
      <c r="AG84" s="10">
        <f t="shared" si="17"/>
        <v>3.7291519811832902E-12</v>
      </c>
      <c r="AH84" s="10">
        <f t="shared" si="27"/>
        <v>3.7291519811832902E-12</v>
      </c>
      <c r="AI84" s="17">
        <f t="shared" si="28"/>
        <v>0</v>
      </c>
      <c r="AJ84" s="10"/>
      <c r="AK84" s="10"/>
      <c r="AL84" s="10">
        <f t="shared" si="29"/>
        <v>-3.681448158812012E-12</v>
      </c>
      <c r="AM84" s="10"/>
      <c r="AN84" s="10">
        <f t="shared" si="30"/>
        <v>-1.7735146684572101E-11</v>
      </c>
      <c r="AO84" s="10"/>
      <c r="AR84" s="19"/>
      <c r="AS84" s="19"/>
      <c r="AT84" s="19"/>
      <c r="AU84" s="19"/>
      <c r="AV84" s="19"/>
      <c r="AW84" s="19"/>
      <c r="AX84" s="19"/>
      <c r="AY84" s="19"/>
      <c r="AZ84" s="19"/>
      <c r="BA84" s="19"/>
    </row>
    <row r="85" spans="1:53">
      <c r="A85" s="10">
        <f t="shared" si="18"/>
        <v>2080</v>
      </c>
      <c r="B85" s="73">
        <v>0</v>
      </c>
      <c r="C85" s="10">
        <f t="shared" si="19"/>
        <v>0</v>
      </c>
      <c r="D85" s="10">
        <f t="shared" si="2"/>
        <v>-3.9904080040287226E-11</v>
      </c>
      <c r="E85" s="10">
        <f t="shared" si="3"/>
        <v>218323.88927732565</v>
      </c>
      <c r="F85" s="10">
        <f t="shared" si="4"/>
        <v>0</v>
      </c>
      <c r="G85" s="10">
        <f t="shared" si="20"/>
        <v>0</v>
      </c>
      <c r="H85" s="10">
        <f t="shared" si="5"/>
        <v>0</v>
      </c>
      <c r="I85" s="10">
        <f t="shared" si="6"/>
        <v>-3.9904080040287226E-11</v>
      </c>
      <c r="J85" s="10">
        <f t="shared" si="7"/>
        <v>0</v>
      </c>
      <c r="K85" s="10">
        <f t="shared" si="8"/>
        <v>-3.9904080040287226E-11</v>
      </c>
      <c r="L85" s="10">
        <f t="shared" si="21"/>
        <v>-1.0375060810474678E-12</v>
      </c>
      <c r="M85" s="10">
        <f t="shared" si="9"/>
        <v>-1.8954438019136432E-12</v>
      </c>
      <c r="N85" s="74">
        <v>0</v>
      </c>
      <c r="O85" s="10">
        <f t="shared" si="10"/>
        <v>-2.6602720026858149E-13</v>
      </c>
      <c r="P85" s="10">
        <f t="shared" si="22"/>
        <v>0</v>
      </c>
      <c r="Q85" s="10">
        <f t="shared" si="11"/>
        <v>-3.9003510986639779E-14</v>
      </c>
      <c r="R85" s="10">
        <f t="shared" si="12"/>
        <v>-4.9117138696695784E-13</v>
      </c>
      <c r="S85" s="10">
        <f t="shared" si="13"/>
        <v>-3.7291519811832902E-12</v>
      </c>
      <c r="T85" s="10">
        <f t="shared" si="23"/>
        <v>-1.374548144092029E-71</v>
      </c>
      <c r="U85" s="18"/>
      <c r="V85" s="74">
        <v>0</v>
      </c>
      <c r="W85" s="10">
        <f t="shared" si="24"/>
        <v>58</v>
      </c>
      <c r="X85" s="10">
        <v>0</v>
      </c>
      <c r="Y85" s="10">
        <f t="shared" si="25"/>
        <v>0</v>
      </c>
      <c r="Z85" s="10">
        <f t="shared" si="26"/>
        <v>0</v>
      </c>
      <c r="AA85" s="10">
        <v>0</v>
      </c>
      <c r="AB85" s="10">
        <v>0</v>
      </c>
      <c r="AC85" s="10">
        <f t="shared" si="31"/>
        <v>0</v>
      </c>
      <c r="AD85" s="10">
        <f t="shared" si="31"/>
        <v>0</v>
      </c>
      <c r="AE85" s="10">
        <f t="shared" si="15"/>
        <v>-3.7291519811832902E-12</v>
      </c>
      <c r="AF85" s="10">
        <f t="shared" si="16"/>
        <v>0</v>
      </c>
      <c r="AG85" s="10">
        <f t="shared" si="17"/>
        <v>3.7291519811832902E-12</v>
      </c>
      <c r="AH85" s="10">
        <f t="shared" si="27"/>
        <v>3.7291519811832902E-12</v>
      </c>
      <c r="AI85" s="17">
        <f t="shared" si="28"/>
        <v>0</v>
      </c>
      <c r="AJ85" s="10"/>
      <c r="AK85" s="10"/>
      <c r="AL85" s="10">
        <f t="shared" si="29"/>
        <v>-3.681448158812012E-12</v>
      </c>
      <c r="AM85" s="10"/>
      <c r="AN85" s="10">
        <f t="shared" si="30"/>
        <v>-1.7735146684572101E-11</v>
      </c>
      <c r="AO85" s="10"/>
      <c r="AR85" s="19"/>
      <c r="AS85" s="19"/>
      <c r="AT85" s="19"/>
      <c r="AU85" s="19"/>
      <c r="AV85" s="19"/>
      <c r="AW85" s="19"/>
      <c r="AX85" s="19"/>
      <c r="AY85" s="19"/>
      <c r="AZ85" s="19"/>
      <c r="BA85" s="19"/>
    </row>
    <row r="86" spans="1:53">
      <c r="A86" s="10">
        <f t="shared" si="18"/>
        <v>2081</v>
      </c>
      <c r="B86" s="73">
        <v>0</v>
      </c>
      <c r="C86" s="10">
        <f t="shared" si="19"/>
        <v>0</v>
      </c>
      <c r="D86" s="10">
        <f t="shared" si="2"/>
        <v>-3.9904080040287226E-11</v>
      </c>
      <c r="E86" s="10">
        <f t="shared" si="3"/>
        <v>218323.88927732565</v>
      </c>
      <c r="F86" s="10">
        <f t="shared" si="4"/>
        <v>0</v>
      </c>
      <c r="G86" s="10">
        <f t="shared" si="20"/>
        <v>0</v>
      </c>
      <c r="H86" s="10">
        <f t="shared" si="5"/>
        <v>0</v>
      </c>
      <c r="I86" s="10">
        <f t="shared" si="6"/>
        <v>-3.9904080040287226E-11</v>
      </c>
      <c r="J86" s="10">
        <f t="shared" si="7"/>
        <v>0</v>
      </c>
      <c r="K86" s="10">
        <f t="shared" si="8"/>
        <v>-3.9904080040287226E-11</v>
      </c>
      <c r="L86" s="10">
        <f t="shared" si="21"/>
        <v>-1.0375060810474678E-12</v>
      </c>
      <c r="M86" s="10">
        <f t="shared" si="9"/>
        <v>-1.8954438019136432E-12</v>
      </c>
      <c r="N86" s="74">
        <v>0</v>
      </c>
      <c r="O86" s="10">
        <f t="shared" si="10"/>
        <v>-2.6602720026858149E-13</v>
      </c>
      <c r="P86" s="10">
        <f t="shared" si="22"/>
        <v>0</v>
      </c>
      <c r="Q86" s="10">
        <f t="shared" si="11"/>
        <v>-3.9003510986639779E-14</v>
      </c>
      <c r="R86" s="10">
        <f t="shared" si="12"/>
        <v>-4.9117138696695784E-13</v>
      </c>
      <c r="S86" s="10">
        <f t="shared" si="13"/>
        <v>-3.7291519811832902E-12</v>
      </c>
      <c r="T86" s="10">
        <f t="shared" si="23"/>
        <v>-1.2869818958953117E-71</v>
      </c>
      <c r="U86" s="18"/>
      <c r="V86" s="74">
        <v>0</v>
      </c>
      <c r="W86" s="10">
        <f t="shared" si="24"/>
        <v>59</v>
      </c>
      <c r="X86" s="10">
        <v>0</v>
      </c>
      <c r="Y86" s="10">
        <f t="shared" si="25"/>
        <v>0</v>
      </c>
      <c r="Z86" s="10">
        <f t="shared" si="26"/>
        <v>0</v>
      </c>
      <c r="AA86" s="10">
        <v>0</v>
      </c>
      <c r="AB86" s="10">
        <v>0</v>
      </c>
      <c r="AC86" s="10">
        <f t="shared" si="31"/>
        <v>0</v>
      </c>
      <c r="AD86" s="10">
        <f t="shared" si="31"/>
        <v>0</v>
      </c>
      <c r="AE86" s="10">
        <f t="shared" si="15"/>
        <v>-3.7291519811832902E-12</v>
      </c>
      <c r="AF86" s="10">
        <f t="shared" si="16"/>
        <v>0</v>
      </c>
      <c r="AG86" s="10">
        <f t="shared" si="17"/>
        <v>3.7291519811832902E-12</v>
      </c>
      <c r="AH86" s="10">
        <f t="shared" si="27"/>
        <v>3.7291519811832902E-12</v>
      </c>
      <c r="AI86" s="17">
        <f t="shared" si="28"/>
        <v>0</v>
      </c>
      <c r="AJ86" s="10"/>
      <c r="AK86" s="10"/>
      <c r="AL86" s="10">
        <f t="shared" si="29"/>
        <v>-3.681448158812012E-12</v>
      </c>
      <c r="AM86" s="10"/>
      <c r="AN86" s="10">
        <f t="shared" si="30"/>
        <v>-1.7735146684572101E-11</v>
      </c>
      <c r="AO86" s="10"/>
      <c r="AR86" s="19"/>
      <c r="AS86" s="19"/>
      <c r="AT86" s="19"/>
      <c r="AU86" s="19"/>
      <c r="AV86" s="19"/>
      <c r="AW86" s="19"/>
      <c r="AX86" s="19"/>
      <c r="AY86" s="19"/>
      <c r="AZ86" s="19"/>
      <c r="BA86" s="19"/>
    </row>
    <row r="87" spans="1:53">
      <c r="A87" s="10">
        <f t="shared" si="18"/>
        <v>2082</v>
      </c>
      <c r="B87" s="73">
        <v>0</v>
      </c>
      <c r="C87" s="10">
        <f t="shared" si="19"/>
        <v>0</v>
      </c>
      <c r="D87" s="10">
        <f t="shared" si="2"/>
        <v>-3.9904080040287226E-11</v>
      </c>
      <c r="E87" s="10">
        <f t="shared" si="3"/>
        <v>218323.88927732565</v>
      </c>
      <c r="F87" s="10">
        <f t="shared" si="4"/>
        <v>0</v>
      </c>
      <c r="G87" s="10">
        <f t="shared" si="20"/>
        <v>0</v>
      </c>
      <c r="H87" s="10">
        <f t="shared" si="5"/>
        <v>0</v>
      </c>
      <c r="I87" s="10">
        <f t="shared" si="6"/>
        <v>-3.9904080040287226E-11</v>
      </c>
      <c r="J87" s="10">
        <f t="shared" si="7"/>
        <v>0</v>
      </c>
      <c r="K87" s="10">
        <f t="shared" si="8"/>
        <v>-3.9904080040287226E-11</v>
      </c>
      <c r="L87" s="10">
        <f t="shared" si="21"/>
        <v>-1.0375060810474678E-12</v>
      </c>
      <c r="M87" s="10">
        <f t="shared" si="9"/>
        <v>-1.8954438019136432E-12</v>
      </c>
      <c r="N87" s="74">
        <v>0</v>
      </c>
      <c r="O87" s="10">
        <f t="shared" si="10"/>
        <v>-2.6602720026858149E-13</v>
      </c>
      <c r="P87" s="10">
        <f t="shared" si="22"/>
        <v>0</v>
      </c>
      <c r="Q87" s="10">
        <f t="shared" si="11"/>
        <v>-3.9003510986639779E-14</v>
      </c>
      <c r="R87" s="10">
        <f t="shared" si="12"/>
        <v>-4.9117138696695784E-13</v>
      </c>
      <c r="S87" s="10">
        <f t="shared" si="13"/>
        <v>-3.7291519811832902E-12</v>
      </c>
      <c r="T87" s="10">
        <f t="shared" si="23"/>
        <v>-1.2049940975013217E-71</v>
      </c>
      <c r="U87" s="18"/>
      <c r="V87" s="74">
        <v>0</v>
      </c>
      <c r="W87" s="10">
        <f t="shared" si="24"/>
        <v>60</v>
      </c>
      <c r="X87" s="10">
        <v>0</v>
      </c>
      <c r="Y87" s="10">
        <f t="shared" si="25"/>
        <v>0</v>
      </c>
      <c r="Z87" s="10">
        <f t="shared" si="26"/>
        <v>0</v>
      </c>
      <c r="AA87" s="10">
        <v>0</v>
      </c>
      <c r="AB87" s="10">
        <v>0</v>
      </c>
      <c r="AC87" s="10">
        <f t="shared" si="31"/>
        <v>0</v>
      </c>
      <c r="AD87" s="10">
        <f t="shared" si="31"/>
        <v>0</v>
      </c>
      <c r="AE87" s="10">
        <f t="shared" si="15"/>
        <v>-3.7291519811832902E-12</v>
      </c>
      <c r="AF87" s="10">
        <f t="shared" si="16"/>
        <v>0</v>
      </c>
      <c r="AG87" s="10">
        <f t="shared" si="17"/>
        <v>3.7291519811832902E-12</v>
      </c>
      <c r="AH87" s="10">
        <f t="shared" si="27"/>
        <v>3.7291519811832902E-12</v>
      </c>
      <c r="AI87" s="17">
        <f t="shared" si="28"/>
        <v>0</v>
      </c>
      <c r="AJ87" s="10"/>
      <c r="AK87" s="10"/>
      <c r="AL87" s="10">
        <f t="shared" si="29"/>
        <v>-3.681448158812012E-12</v>
      </c>
      <c r="AM87" s="10"/>
      <c r="AN87" s="10">
        <f t="shared" si="30"/>
        <v>-1.7735146684572101E-11</v>
      </c>
      <c r="AO87" s="10"/>
      <c r="AR87" s="19"/>
      <c r="AS87" s="19"/>
      <c r="AT87" s="19"/>
      <c r="AU87" s="19"/>
      <c r="AV87" s="19"/>
      <c r="AW87" s="19"/>
      <c r="AX87" s="19"/>
      <c r="AY87" s="19"/>
      <c r="AZ87" s="19"/>
      <c r="BA87" s="19"/>
    </row>
    <row r="88" spans="1:53">
      <c r="A88" s="10">
        <f t="shared" si="18"/>
        <v>2083</v>
      </c>
      <c r="B88" s="73">
        <v>0</v>
      </c>
      <c r="C88" s="10">
        <f t="shared" si="19"/>
        <v>0</v>
      </c>
      <c r="D88" s="10">
        <f t="shared" si="2"/>
        <v>-3.9904080040287226E-11</v>
      </c>
      <c r="E88" s="10">
        <f t="shared" si="3"/>
        <v>218323.88927732565</v>
      </c>
      <c r="F88" s="10">
        <f t="shared" si="4"/>
        <v>0</v>
      </c>
      <c r="G88" s="10">
        <f t="shared" si="20"/>
        <v>0</v>
      </c>
      <c r="H88" s="10">
        <f t="shared" si="5"/>
        <v>0</v>
      </c>
      <c r="I88" s="10">
        <f t="shared" si="6"/>
        <v>-3.9904080040287226E-11</v>
      </c>
      <c r="J88" s="10">
        <f t="shared" si="7"/>
        <v>0</v>
      </c>
      <c r="K88" s="10">
        <f t="shared" si="8"/>
        <v>-3.9904080040287226E-11</v>
      </c>
      <c r="L88" s="10">
        <f t="shared" si="21"/>
        <v>-1.0375060810474678E-12</v>
      </c>
      <c r="M88" s="10">
        <f>IF(A88=1,($N$3+$N$2)*K88,($N$3+$N$2)*K88)</f>
        <v>-1.8954438019136432E-12</v>
      </c>
      <c r="N88" s="74">
        <v>0</v>
      </c>
      <c r="O88" s="10">
        <f t="shared" si="10"/>
        <v>-2.6602720026858149E-13</v>
      </c>
      <c r="P88" s="10">
        <f t="shared" si="22"/>
        <v>0</v>
      </c>
      <c r="Q88" s="10">
        <f t="shared" si="11"/>
        <v>-3.9003510986639779E-14</v>
      </c>
      <c r="R88" s="10">
        <f t="shared" si="12"/>
        <v>-4.9117138696695784E-13</v>
      </c>
      <c r="S88" s="10">
        <f t="shared" si="13"/>
        <v>-3.7291519811832902E-12</v>
      </c>
      <c r="T88" s="10">
        <f t="shared" si="23"/>
        <v>-1.1282293710922077E-71</v>
      </c>
      <c r="U88" s="18"/>
      <c r="V88" s="74">
        <v>0</v>
      </c>
      <c r="W88" s="10">
        <f t="shared" si="24"/>
        <v>61</v>
      </c>
      <c r="X88" s="10">
        <v>0</v>
      </c>
      <c r="Y88" s="10">
        <f t="shared" si="25"/>
        <v>0</v>
      </c>
      <c r="Z88" s="10">
        <f t="shared" si="26"/>
        <v>0</v>
      </c>
      <c r="AA88" s="10">
        <v>0</v>
      </c>
      <c r="AB88" s="10">
        <v>0</v>
      </c>
      <c r="AC88" s="10">
        <f t="shared" si="31"/>
        <v>0</v>
      </c>
      <c r="AD88" s="10">
        <f t="shared" si="31"/>
        <v>0</v>
      </c>
      <c r="AE88" s="10">
        <f t="shared" si="15"/>
        <v>-3.7291519811832902E-12</v>
      </c>
      <c r="AF88" s="10">
        <f t="shared" si="16"/>
        <v>0</v>
      </c>
      <c r="AG88" s="10">
        <f t="shared" si="17"/>
        <v>3.7291519811832902E-12</v>
      </c>
      <c r="AH88" s="10">
        <f t="shared" si="27"/>
        <v>3.7291519811832902E-12</v>
      </c>
      <c r="AI88" s="17">
        <f t="shared" si="28"/>
        <v>0</v>
      </c>
      <c r="AJ88" s="10"/>
      <c r="AK88" s="10"/>
      <c r="AL88" s="10">
        <f t="shared" si="29"/>
        <v>-3.681448158812012E-12</v>
      </c>
      <c r="AM88" s="10"/>
      <c r="AN88" s="10">
        <f t="shared" si="30"/>
        <v>-1.7735146684572101E-11</v>
      </c>
      <c r="AO88" s="10"/>
      <c r="AR88" s="19"/>
      <c r="AS88" s="19"/>
      <c r="AT88" s="19"/>
      <c r="AU88" s="19"/>
      <c r="AV88" s="19"/>
      <c r="AW88" s="19"/>
      <c r="AX88" s="19"/>
      <c r="AY88" s="19"/>
      <c r="AZ88" s="19"/>
      <c r="BA88" s="19"/>
    </row>
    <row r="89" spans="1:53">
      <c r="A89" s="10">
        <f t="shared" si="18"/>
        <v>2084</v>
      </c>
      <c r="B89" s="73">
        <v>0</v>
      </c>
      <c r="C89" s="10">
        <f t="shared" si="19"/>
        <v>0</v>
      </c>
      <c r="D89" s="10">
        <f t="shared" si="2"/>
        <v>-3.9904080040287226E-11</v>
      </c>
      <c r="E89" s="10">
        <f t="shared" si="3"/>
        <v>218323.88927732565</v>
      </c>
      <c r="F89" s="10">
        <f t="shared" si="4"/>
        <v>0</v>
      </c>
      <c r="G89" s="10">
        <f t="shared" si="20"/>
        <v>0</v>
      </c>
      <c r="H89" s="10">
        <f t="shared" si="5"/>
        <v>0</v>
      </c>
      <c r="I89" s="10">
        <f t="shared" si="6"/>
        <v>-3.9904080040287226E-11</v>
      </c>
      <c r="J89" s="10">
        <f t="shared" si="7"/>
        <v>0</v>
      </c>
      <c r="K89" s="10">
        <f t="shared" si="8"/>
        <v>-3.9904080040287226E-11</v>
      </c>
      <c r="L89" s="10">
        <f t="shared" si="21"/>
        <v>-1.0375060810474678E-12</v>
      </c>
      <c r="M89" s="10">
        <f t="shared" ref="M89:M103" si="32">IF(A89=1,($N$3+$N$2)*K89,($N$3+$N$2)*K89)</f>
        <v>-1.8954438019136432E-12</v>
      </c>
      <c r="N89" s="74">
        <v>0</v>
      </c>
      <c r="O89" s="10">
        <f t="shared" si="10"/>
        <v>-2.6602720026858149E-13</v>
      </c>
      <c r="P89" s="10">
        <f t="shared" si="22"/>
        <v>0</v>
      </c>
      <c r="Q89" s="10">
        <f t="shared" si="11"/>
        <v>-3.9003510986639779E-14</v>
      </c>
      <c r="R89" s="10">
        <f t="shared" si="12"/>
        <v>-4.9117138696695784E-13</v>
      </c>
      <c r="S89" s="10">
        <f t="shared" si="13"/>
        <v>-3.7291519811832902E-12</v>
      </c>
      <c r="T89" s="10">
        <f t="shared" si="23"/>
        <v>-1.0563549783643004E-71</v>
      </c>
      <c r="U89" s="18"/>
      <c r="V89" s="74">
        <v>0</v>
      </c>
      <c r="W89" s="10">
        <f t="shared" si="24"/>
        <v>62</v>
      </c>
      <c r="X89" s="10">
        <v>0</v>
      </c>
      <c r="Y89" s="10">
        <f t="shared" si="25"/>
        <v>0</v>
      </c>
      <c r="Z89" s="10">
        <f t="shared" si="26"/>
        <v>0</v>
      </c>
      <c r="AA89" s="10">
        <v>0</v>
      </c>
      <c r="AB89" s="10">
        <v>0</v>
      </c>
      <c r="AC89" s="10">
        <f t="shared" si="31"/>
        <v>0</v>
      </c>
      <c r="AD89" s="10">
        <f t="shared" si="31"/>
        <v>0</v>
      </c>
      <c r="AE89" s="10">
        <f t="shared" si="15"/>
        <v>-3.7291519811832902E-12</v>
      </c>
      <c r="AF89" s="10">
        <f t="shared" si="16"/>
        <v>0</v>
      </c>
      <c r="AG89" s="10">
        <f t="shared" si="17"/>
        <v>3.7291519811832902E-12</v>
      </c>
      <c r="AH89" s="10">
        <f t="shared" si="27"/>
        <v>3.7291519811832902E-12</v>
      </c>
      <c r="AI89" s="17">
        <f t="shared" si="28"/>
        <v>0</v>
      </c>
      <c r="AJ89" s="10"/>
      <c r="AK89" s="10"/>
      <c r="AL89" s="10">
        <f t="shared" si="29"/>
        <v>-3.681448158812012E-12</v>
      </c>
      <c r="AM89" s="10"/>
      <c r="AN89" s="10">
        <f t="shared" si="30"/>
        <v>-1.7735146684572101E-11</v>
      </c>
      <c r="AO89" s="10"/>
      <c r="AR89" s="19"/>
      <c r="AS89" s="19"/>
      <c r="AT89" s="19"/>
      <c r="AU89" s="19"/>
      <c r="AV89" s="19"/>
      <c r="AW89" s="19"/>
      <c r="AX89" s="19"/>
      <c r="AY89" s="19"/>
      <c r="AZ89" s="19"/>
      <c r="BA89" s="19"/>
    </row>
    <row r="90" spans="1:53">
      <c r="A90" s="10">
        <f t="shared" si="18"/>
        <v>2085</v>
      </c>
      <c r="B90" s="73">
        <v>0</v>
      </c>
      <c r="C90" s="10">
        <f t="shared" si="19"/>
        <v>0</v>
      </c>
      <c r="D90" s="10">
        <f t="shared" si="2"/>
        <v>-3.9904080040287226E-11</v>
      </c>
      <c r="E90" s="10">
        <f t="shared" si="3"/>
        <v>218323.88927732565</v>
      </c>
      <c r="F90" s="10">
        <f t="shared" si="4"/>
        <v>0</v>
      </c>
      <c r="G90" s="10">
        <f t="shared" si="20"/>
        <v>0</v>
      </c>
      <c r="H90" s="10">
        <f t="shared" si="5"/>
        <v>0</v>
      </c>
      <c r="I90" s="10">
        <f t="shared" si="6"/>
        <v>-3.9904080040287226E-11</v>
      </c>
      <c r="J90" s="10">
        <f t="shared" si="7"/>
        <v>0</v>
      </c>
      <c r="K90" s="10">
        <f t="shared" si="8"/>
        <v>-3.9904080040287226E-11</v>
      </c>
      <c r="L90" s="10">
        <f t="shared" si="21"/>
        <v>-1.0375060810474678E-12</v>
      </c>
      <c r="M90" s="10">
        <f t="shared" si="32"/>
        <v>-1.8954438019136432E-12</v>
      </c>
      <c r="N90" s="74">
        <v>0</v>
      </c>
      <c r="O90" s="10">
        <f t="shared" si="10"/>
        <v>-2.6602720026858149E-13</v>
      </c>
      <c r="P90" s="10">
        <f t="shared" si="22"/>
        <v>0</v>
      </c>
      <c r="Q90" s="10">
        <f t="shared" si="11"/>
        <v>-3.9003510986639779E-14</v>
      </c>
      <c r="R90" s="10">
        <f t="shared" si="12"/>
        <v>-4.9117138696695784E-13</v>
      </c>
      <c r="S90" s="10">
        <f t="shared" si="13"/>
        <v>-3.7291519811832902E-12</v>
      </c>
      <c r="T90" s="10">
        <f t="shared" si="23"/>
        <v>-9.890593782670126E-72</v>
      </c>
      <c r="U90" s="18"/>
      <c r="V90" s="74">
        <v>0</v>
      </c>
      <c r="W90" s="10">
        <f t="shared" si="24"/>
        <v>63</v>
      </c>
      <c r="X90" s="10">
        <v>0</v>
      </c>
      <c r="Y90" s="10">
        <f t="shared" si="25"/>
        <v>0</v>
      </c>
      <c r="Z90" s="10">
        <f t="shared" si="26"/>
        <v>0</v>
      </c>
      <c r="AA90" s="10">
        <v>0</v>
      </c>
      <c r="AB90" s="10">
        <v>0</v>
      </c>
      <c r="AC90" s="10">
        <f t="shared" si="31"/>
        <v>0</v>
      </c>
      <c r="AD90" s="10">
        <f t="shared" si="31"/>
        <v>0</v>
      </c>
      <c r="AE90" s="10">
        <f t="shared" si="15"/>
        <v>-3.7291519811832902E-12</v>
      </c>
      <c r="AF90" s="10">
        <f t="shared" si="16"/>
        <v>0</v>
      </c>
      <c r="AG90" s="10">
        <f t="shared" si="17"/>
        <v>3.7291519811832902E-12</v>
      </c>
      <c r="AH90" s="10">
        <f t="shared" si="27"/>
        <v>3.7291519811832902E-12</v>
      </c>
      <c r="AI90" s="17">
        <f t="shared" si="28"/>
        <v>0</v>
      </c>
      <c r="AJ90" s="10"/>
      <c r="AK90" s="10"/>
      <c r="AL90" s="10">
        <f t="shared" si="29"/>
        <v>-3.681448158812012E-12</v>
      </c>
      <c r="AM90" s="10"/>
      <c r="AN90" s="10">
        <f t="shared" si="30"/>
        <v>-1.7735146684572101E-11</v>
      </c>
      <c r="AO90" s="10"/>
      <c r="AR90" s="19"/>
      <c r="AS90" s="19"/>
      <c r="AT90" s="19"/>
      <c r="AU90" s="19"/>
      <c r="AV90" s="19"/>
      <c r="AW90" s="19"/>
      <c r="AX90" s="19"/>
      <c r="AY90" s="19"/>
      <c r="AZ90" s="19"/>
      <c r="BA90" s="19"/>
    </row>
    <row r="91" spans="1:53">
      <c r="A91" s="10">
        <f t="shared" si="18"/>
        <v>2086</v>
      </c>
      <c r="B91" s="73">
        <v>0</v>
      </c>
      <c r="C91" s="10">
        <f t="shared" si="19"/>
        <v>0</v>
      </c>
      <c r="D91" s="10">
        <f t="shared" si="2"/>
        <v>-3.9904080040287226E-11</v>
      </c>
      <c r="E91" s="10">
        <f t="shared" si="3"/>
        <v>218323.88927732565</v>
      </c>
      <c r="F91" s="10">
        <f t="shared" si="4"/>
        <v>0</v>
      </c>
      <c r="G91" s="10">
        <f t="shared" si="20"/>
        <v>0</v>
      </c>
      <c r="H91" s="10">
        <f t="shared" si="5"/>
        <v>0</v>
      </c>
      <c r="I91" s="10">
        <f t="shared" si="6"/>
        <v>-3.9904080040287226E-11</v>
      </c>
      <c r="J91" s="10">
        <f t="shared" si="7"/>
        <v>0</v>
      </c>
      <c r="K91" s="10">
        <f t="shared" si="8"/>
        <v>-3.9904080040287226E-11</v>
      </c>
      <c r="L91" s="10">
        <f t="shared" si="21"/>
        <v>-1.0375060810474678E-12</v>
      </c>
      <c r="M91" s="10">
        <f t="shared" si="32"/>
        <v>-1.8954438019136432E-12</v>
      </c>
      <c r="N91" s="74">
        <v>0</v>
      </c>
      <c r="O91" s="10">
        <f t="shared" si="10"/>
        <v>-2.6602720026858149E-13</v>
      </c>
      <c r="P91" s="10">
        <f t="shared" si="22"/>
        <v>0</v>
      </c>
      <c r="Q91" s="10">
        <f t="shared" si="11"/>
        <v>-3.9003510986639779E-14</v>
      </c>
      <c r="R91" s="10">
        <f t="shared" si="12"/>
        <v>-4.9117138696695784E-13</v>
      </c>
      <c r="S91" s="10">
        <f t="shared" si="13"/>
        <v>-3.7291519811832902E-12</v>
      </c>
      <c r="T91" s="10">
        <f t="shared" si="23"/>
        <v>-9.2605087662167392E-72</v>
      </c>
      <c r="U91" s="18"/>
      <c r="V91" s="74">
        <v>0</v>
      </c>
      <c r="W91" s="10">
        <f t="shared" si="24"/>
        <v>64</v>
      </c>
      <c r="X91" s="10">
        <v>0</v>
      </c>
      <c r="Y91" s="10">
        <f t="shared" si="25"/>
        <v>0</v>
      </c>
      <c r="Z91" s="10">
        <f t="shared" si="26"/>
        <v>0</v>
      </c>
      <c r="AA91" s="10">
        <v>0</v>
      </c>
      <c r="AB91" s="10">
        <v>0</v>
      </c>
      <c r="AC91" s="10">
        <f t="shared" si="31"/>
        <v>0</v>
      </c>
      <c r="AD91" s="10">
        <f t="shared" si="31"/>
        <v>0</v>
      </c>
      <c r="AE91" s="10">
        <f t="shared" si="15"/>
        <v>-3.7291519811832902E-12</v>
      </c>
      <c r="AF91" s="10">
        <f t="shared" si="16"/>
        <v>0</v>
      </c>
      <c r="AG91" s="10">
        <f t="shared" si="17"/>
        <v>3.7291519811832902E-12</v>
      </c>
      <c r="AH91" s="10">
        <f t="shared" si="27"/>
        <v>3.7291519811832902E-12</v>
      </c>
      <c r="AI91" s="17">
        <f t="shared" si="28"/>
        <v>0</v>
      </c>
      <c r="AJ91" s="10"/>
      <c r="AK91" s="10"/>
      <c r="AL91" s="10">
        <f t="shared" si="29"/>
        <v>-3.681448158812012E-12</v>
      </c>
      <c r="AM91" s="10"/>
      <c r="AN91" s="10">
        <f t="shared" si="30"/>
        <v>-1.7735146684572101E-11</v>
      </c>
      <c r="AO91" s="10"/>
      <c r="AR91" s="19"/>
      <c r="AS91" s="19"/>
      <c r="AT91" s="19"/>
      <c r="AU91" s="19"/>
      <c r="AV91" s="19"/>
      <c r="AW91" s="19"/>
      <c r="AX91" s="19"/>
      <c r="AY91" s="19"/>
      <c r="AZ91" s="19"/>
      <c r="BA91" s="19"/>
    </row>
    <row r="92" spans="1:53">
      <c r="A92" s="10">
        <f t="shared" ref="A92:A103" si="33">1+A91</f>
        <v>2087</v>
      </c>
      <c r="B92" s="73">
        <v>0</v>
      </c>
      <c r="C92" s="10">
        <f t="shared" si="19"/>
        <v>0</v>
      </c>
      <c r="D92" s="10">
        <f t="shared" ref="D92:D103" si="34">I91+C92</f>
        <v>-3.9904080040287226E-11</v>
      </c>
      <c r="E92" s="10">
        <f t="shared" ref="E92:E103" si="35">E91+J92</f>
        <v>218323.88927732565</v>
      </c>
      <c r="F92" s="10">
        <f t="shared" ref="F92:F103" si="36">CA201</f>
        <v>0</v>
      </c>
      <c r="G92" s="10">
        <f t="shared" si="20"/>
        <v>0</v>
      </c>
      <c r="H92" s="10">
        <f t="shared" ref="H92:H103" si="37">(F92-G92)*$D$2</f>
        <v>0</v>
      </c>
      <c r="I92" s="10">
        <f t="shared" ref="I92:I103" si="38">D92-J92-H92</f>
        <v>-3.9904080040287226E-11</v>
      </c>
      <c r="J92" s="10">
        <f t="shared" ref="J92:J103" si="39">CA387</f>
        <v>0</v>
      </c>
      <c r="K92" s="10">
        <f t="shared" ref="K92:K103" si="40">(+I92+D92)/2</f>
        <v>-3.9904080040287226E-11</v>
      </c>
      <c r="L92" s="10">
        <f t="shared" si="21"/>
        <v>-1.0375060810474678E-12</v>
      </c>
      <c r="M92" s="10">
        <f t="shared" si="32"/>
        <v>-1.8954438019136432E-12</v>
      </c>
      <c r="N92" s="74">
        <v>0</v>
      </c>
      <c r="O92" s="10">
        <f t="shared" ref="O92:O103" si="41">AN92*$D$10</f>
        <v>-2.6602720026858149E-13</v>
      </c>
      <c r="P92" s="10">
        <f t="shared" si="22"/>
        <v>0</v>
      </c>
      <c r="Q92" s="10">
        <f t="shared" ref="Q92:Q103" si="42">(+AL92-(G92+L92+N92+O92+P92))*$D$1</f>
        <v>-3.9003510986639779E-14</v>
      </c>
      <c r="R92" s="10">
        <f t="shared" ref="R92:R103" si="43">(+AL92-(G92+L92+N92+O92+P92+Q92))*$D$2</f>
        <v>-4.9117138696695784E-13</v>
      </c>
      <c r="S92" s="10">
        <f t="shared" ref="S92:S103" si="44">J92+M92+L92+N92+O92+P92+Q92+R92</f>
        <v>-3.7291519811832902E-12</v>
      </c>
      <c r="T92" s="10">
        <f t="shared" si="23"/>
        <v>-8.6705636176704407E-72</v>
      </c>
      <c r="U92" s="18"/>
      <c r="V92" s="74">
        <v>0</v>
      </c>
      <c r="W92" s="10">
        <f t="shared" si="24"/>
        <v>65</v>
      </c>
      <c r="X92" s="10">
        <v>0</v>
      </c>
      <c r="Y92" s="10">
        <f t="shared" si="25"/>
        <v>0</v>
      </c>
      <c r="Z92" s="10">
        <f t="shared" si="26"/>
        <v>0</v>
      </c>
      <c r="AA92" s="10">
        <v>0</v>
      </c>
      <c r="AB92" s="10">
        <v>0</v>
      </c>
      <c r="AC92" s="10">
        <f t="shared" si="31"/>
        <v>0</v>
      </c>
      <c r="AD92" s="10">
        <f t="shared" si="31"/>
        <v>0</v>
      </c>
      <c r="AE92" s="10">
        <f t="shared" ref="AE92:AE103" si="45">S92</f>
        <v>-3.7291519811832902E-12</v>
      </c>
      <c r="AF92" s="10">
        <f t="shared" ref="AF92:AF103" si="46">V92</f>
        <v>0</v>
      </c>
      <c r="AG92" s="10">
        <f t="shared" ref="AG92:AG103" si="47">AF92-AE92</f>
        <v>3.7291519811832902E-12</v>
      </c>
      <c r="AH92" s="10">
        <f t="shared" si="27"/>
        <v>3.7291519811832902E-12</v>
      </c>
      <c r="AI92" s="17">
        <f t="shared" si="28"/>
        <v>0</v>
      </c>
      <c r="AJ92" s="10"/>
      <c r="AK92" s="10"/>
      <c r="AL92" s="10">
        <f t="shared" si="29"/>
        <v>-3.681448158812012E-12</v>
      </c>
      <c r="AM92" s="10"/>
      <c r="AN92" s="10">
        <f t="shared" si="30"/>
        <v>-1.7735146684572101E-11</v>
      </c>
      <c r="AO92" s="10"/>
      <c r="AR92" s="19"/>
      <c r="AS92" s="19"/>
      <c r="AT92" s="19"/>
      <c r="AU92" s="19"/>
      <c r="AV92" s="19"/>
      <c r="AW92" s="19"/>
      <c r="AX92" s="19"/>
      <c r="AY92" s="19"/>
      <c r="AZ92" s="19"/>
      <c r="BA92" s="19"/>
    </row>
    <row r="93" spans="1:53">
      <c r="A93" s="10">
        <f t="shared" si="33"/>
        <v>2088</v>
      </c>
      <c r="B93" s="73">
        <v>0</v>
      </c>
      <c r="C93" s="10">
        <f t="shared" ref="C93:C103" si="48">B93</f>
        <v>0</v>
      </c>
      <c r="D93" s="10">
        <f t="shared" si="34"/>
        <v>-3.9904080040287226E-11</v>
      </c>
      <c r="E93" s="10">
        <f t="shared" si="35"/>
        <v>218323.88927732565</v>
      </c>
      <c r="F93" s="10">
        <f t="shared" si="36"/>
        <v>0</v>
      </c>
      <c r="G93" s="10">
        <f t="shared" ref="G93:G103" si="49">CA294</f>
        <v>0</v>
      </c>
      <c r="H93" s="10">
        <f t="shared" si="37"/>
        <v>0</v>
      </c>
      <c r="I93" s="10">
        <f t="shared" si="38"/>
        <v>-3.9904080040287226E-11</v>
      </c>
      <c r="J93" s="10">
        <f t="shared" si="39"/>
        <v>0</v>
      </c>
      <c r="K93" s="10">
        <f t="shared" si="40"/>
        <v>-3.9904080040287226E-11</v>
      </c>
      <c r="L93" s="10">
        <f t="shared" ref="L93:L103" si="50">IF(A93=1,$N$1*K93,$N$1*K93)</f>
        <v>-1.0375060810474678E-12</v>
      </c>
      <c r="M93" s="10">
        <f t="shared" si="32"/>
        <v>-1.8954438019136432E-12</v>
      </c>
      <c r="N93" s="74">
        <v>0</v>
      </c>
      <c r="O93" s="10">
        <f t="shared" si="41"/>
        <v>-2.6602720026858149E-13</v>
      </c>
      <c r="P93" s="10">
        <f t="shared" ref="P93:P103" si="51">AL93*$T$8</f>
        <v>0</v>
      </c>
      <c r="Q93" s="10">
        <f t="shared" si="42"/>
        <v>-3.9003510986639779E-14</v>
      </c>
      <c r="R93" s="10">
        <f t="shared" si="43"/>
        <v>-4.9117138696695784E-13</v>
      </c>
      <c r="S93" s="10">
        <f t="shared" si="44"/>
        <v>-3.7291519811832902E-12</v>
      </c>
      <c r="T93" s="10">
        <f t="shared" ref="T93:T103" si="52">S93/(1+$D$3)^(A93-1)</f>
        <v>-8.1182012075113651E-72</v>
      </c>
      <c r="U93" s="18"/>
      <c r="V93" s="74">
        <v>0</v>
      </c>
      <c r="W93" s="10">
        <f t="shared" ref="W93:W103" si="53">1+W92</f>
        <v>66</v>
      </c>
      <c r="X93" s="10">
        <v>0</v>
      </c>
      <c r="Y93" s="10">
        <f t="shared" ref="Y93:Y103" si="54">+X93</f>
        <v>0</v>
      </c>
      <c r="Z93" s="10">
        <f t="shared" ref="Z93:Z103" si="55">X93*$Z$24</f>
        <v>0</v>
      </c>
      <c r="AA93" s="10">
        <v>0</v>
      </c>
      <c r="AB93" s="10">
        <v>0</v>
      </c>
      <c r="AC93" s="10">
        <f t="shared" si="31"/>
        <v>0</v>
      </c>
      <c r="AD93" s="10">
        <f t="shared" si="31"/>
        <v>0</v>
      </c>
      <c r="AE93" s="10">
        <f t="shared" si="45"/>
        <v>-3.7291519811832902E-12</v>
      </c>
      <c r="AF93" s="10">
        <f t="shared" si="46"/>
        <v>0</v>
      </c>
      <c r="AG93" s="10">
        <f t="shared" si="47"/>
        <v>3.7291519811832902E-12</v>
      </c>
      <c r="AH93" s="10">
        <f t="shared" ref="AH93:AH103" si="56">AF93-AE93</f>
        <v>3.7291519811832902E-12</v>
      </c>
      <c r="AI93" s="17">
        <f t="shared" ref="AI93:AI103" si="57">IF(A93=1,AF93-T89,AF93)</f>
        <v>0</v>
      </c>
      <c r="AJ93" s="10"/>
      <c r="AK93" s="10"/>
      <c r="AL93" s="10">
        <f t="shared" ref="AL93:AL103" si="58">(+J93+L93+M93+N93+O93-(($D$1+(1-$D$1)*$D$2)*(G93+L93+N93+O93)))/$T$16</f>
        <v>-3.681448158812012E-12</v>
      </c>
      <c r="AM93" s="10"/>
      <c r="AN93" s="10">
        <f t="shared" ref="AN93:AN103" si="59">C93-J92+AN92</f>
        <v>-1.7735146684572101E-11</v>
      </c>
      <c r="AO93" s="10"/>
      <c r="AR93" s="19"/>
      <c r="AS93" s="19"/>
      <c r="AT93" s="19"/>
      <c r="AU93" s="19"/>
      <c r="AV93" s="19"/>
      <c r="AW93" s="19"/>
      <c r="AX93" s="19"/>
      <c r="AY93" s="19"/>
      <c r="AZ93" s="19"/>
      <c r="BA93" s="19"/>
    </row>
    <row r="94" spans="1:53">
      <c r="A94" s="10">
        <f t="shared" si="33"/>
        <v>2089</v>
      </c>
      <c r="B94" s="73">
        <v>0</v>
      </c>
      <c r="C94" s="10">
        <f t="shared" si="48"/>
        <v>0</v>
      </c>
      <c r="D94" s="10">
        <f t="shared" si="34"/>
        <v>-3.9904080040287226E-11</v>
      </c>
      <c r="E94" s="10">
        <f t="shared" si="35"/>
        <v>218323.88927732565</v>
      </c>
      <c r="F94" s="10">
        <f t="shared" si="36"/>
        <v>0</v>
      </c>
      <c r="G94" s="10">
        <f t="shared" si="49"/>
        <v>0</v>
      </c>
      <c r="H94" s="10">
        <f t="shared" si="37"/>
        <v>0</v>
      </c>
      <c r="I94" s="10">
        <f t="shared" si="38"/>
        <v>-3.9904080040287226E-11</v>
      </c>
      <c r="J94" s="10">
        <f t="shared" si="39"/>
        <v>0</v>
      </c>
      <c r="K94" s="10">
        <f t="shared" si="40"/>
        <v>-3.9904080040287226E-11</v>
      </c>
      <c r="L94" s="10">
        <f t="shared" si="50"/>
        <v>-1.0375060810474678E-12</v>
      </c>
      <c r="M94" s="10">
        <f t="shared" si="32"/>
        <v>-1.8954438019136432E-12</v>
      </c>
      <c r="N94" s="74">
        <v>0</v>
      </c>
      <c r="O94" s="10">
        <f t="shared" si="41"/>
        <v>-2.6602720026858149E-13</v>
      </c>
      <c r="P94" s="10">
        <f t="shared" si="51"/>
        <v>0</v>
      </c>
      <c r="Q94" s="10">
        <f t="shared" si="42"/>
        <v>-3.9003510986639779E-14</v>
      </c>
      <c r="R94" s="10">
        <f t="shared" si="43"/>
        <v>-4.9117138696695784E-13</v>
      </c>
      <c r="S94" s="10">
        <f t="shared" si="44"/>
        <v>-3.7291519811832902E-12</v>
      </c>
      <c r="T94" s="10">
        <f t="shared" si="52"/>
        <v>-7.6010273093810763E-72</v>
      </c>
      <c r="U94" s="18"/>
      <c r="V94" s="74">
        <v>0</v>
      </c>
      <c r="W94" s="10">
        <f t="shared" si="53"/>
        <v>67</v>
      </c>
      <c r="X94" s="10">
        <v>0</v>
      </c>
      <c r="Y94" s="10">
        <f t="shared" si="54"/>
        <v>0</v>
      </c>
      <c r="Z94" s="10">
        <f t="shared" si="55"/>
        <v>0</v>
      </c>
      <c r="AA94" s="10">
        <v>0</v>
      </c>
      <c r="AB94" s="10">
        <v>0</v>
      </c>
      <c r="AC94" s="10">
        <f t="shared" si="31"/>
        <v>0</v>
      </c>
      <c r="AD94" s="10">
        <f t="shared" si="31"/>
        <v>0</v>
      </c>
      <c r="AE94" s="10">
        <f t="shared" si="45"/>
        <v>-3.7291519811832902E-12</v>
      </c>
      <c r="AF94" s="10">
        <f t="shared" si="46"/>
        <v>0</v>
      </c>
      <c r="AG94" s="10">
        <f t="shared" si="47"/>
        <v>3.7291519811832902E-12</v>
      </c>
      <c r="AH94" s="10">
        <f t="shared" si="56"/>
        <v>3.7291519811832902E-12</v>
      </c>
      <c r="AI94" s="17">
        <f t="shared" si="57"/>
        <v>0</v>
      </c>
      <c r="AJ94" s="10"/>
      <c r="AK94" s="10"/>
      <c r="AL94" s="10">
        <f t="shared" si="58"/>
        <v>-3.681448158812012E-12</v>
      </c>
      <c r="AM94" s="10"/>
      <c r="AN94" s="10">
        <f t="shared" si="59"/>
        <v>-1.7735146684572101E-11</v>
      </c>
      <c r="AO94" s="10"/>
      <c r="AR94" s="19"/>
      <c r="AS94" s="19"/>
      <c r="AT94" s="19"/>
      <c r="AU94" s="19"/>
      <c r="AV94" s="19"/>
      <c r="AW94" s="19"/>
      <c r="AX94" s="19"/>
      <c r="AY94" s="19"/>
      <c r="AZ94" s="19"/>
      <c r="BA94" s="19"/>
    </row>
    <row r="95" spans="1:53">
      <c r="A95" s="10">
        <f t="shared" si="33"/>
        <v>2090</v>
      </c>
      <c r="B95" s="73">
        <v>0</v>
      </c>
      <c r="C95" s="10">
        <f t="shared" si="48"/>
        <v>0</v>
      </c>
      <c r="D95" s="10">
        <f t="shared" si="34"/>
        <v>-3.9904080040287226E-11</v>
      </c>
      <c r="E95" s="10">
        <f t="shared" si="35"/>
        <v>218323.88927732565</v>
      </c>
      <c r="F95" s="10">
        <f t="shared" si="36"/>
        <v>0</v>
      </c>
      <c r="G95" s="10">
        <f t="shared" si="49"/>
        <v>0</v>
      </c>
      <c r="H95" s="10">
        <f t="shared" si="37"/>
        <v>0</v>
      </c>
      <c r="I95" s="10">
        <f t="shared" si="38"/>
        <v>-3.9904080040287226E-11</v>
      </c>
      <c r="J95" s="10">
        <f t="shared" si="39"/>
        <v>0</v>
      </c>
      <c r="K95" s="10">
        <f t="shared" si="40"/>
        <v>-3.9904080040287226E-11</v>
      </c>
      <c r="L95" s="10">
        <f t="shared" si="50"/>
        <v>-1.0375060810474678E-12</v>
      </c>
      <c r="M95" s="10">
        <f t="shared" si="32"/>
        <v>-1.8954438019136432E-12</v>
      </c>
      <c r="N95" s="74">
        <v>0</v>
      </c>
      <c r="O95" s="10">
        <f t="shared" si="41"/>
        <v>-2.6602720026858149E-13</v>
      </c>
      <c r="P95" s="10">
        <f t="shared" si="51"/>
        <v>0</v>
      </c>
      <c r="Q95" s="10">
        <f t="shared" si="42"/>
        <v>-3.9003510986639779E-14</v>
      </c>
      <c r="R95" s="10">
        <f t="shared" si="43"/>
        <v>-4.9117138696695784E-13</v>
      </c>
      <c r="S95" s="10">
        <f t="shared" si="44"/>
        <v>-3.7291519811832902E-12</v>
      </c>
      <c r="T95" s="10">
        <f t="shared" si="52"/>
        <v>-7.1168002222585993E-72</v>
      </c>
      <c r="U95" s="18"/>
      <c r="V95" s="74">
        <v>0</v>
      </c>
      <c r="W95" s="10">
        <f t="shared" si="53"/>
        <v>68</v>
      </c>
      <c r="X95" s="10">
        <v>0</v>
      </c>
      <c r="Y95" s="10">
        <f t="shared" si="54"/>
        <v>0</v>
      </c>
      <c r="Z95" s="10">
        <f t="shared" si="55"/>
        <v>0</v>
      </c>
      <c r="AA95" s="10">
        <v>0</v>
      </c>
      <c r="AB95" s="10">
        <v>0</v>
      </c>
      <c r="AC95" s="10">
        <f t="shared" si="31"/>
        <v>0</v>
      </c>
      <c r="AD95" s="10">
        <f t="shared" si="31"/>
        <v>0</v>
      </c>
      <c r="AE95" s="10">
        <f t="shared" si="45"/>
        <v>-3.7291519811832902E-12</v>
      </c>
      <c r="AF95" s="10">
        <f t="shared" si="46"/>
        <v>0</v>
      </c>
      <c r="AG95" s="10">
        <f t="shared" si="47"/>
        <v>3.7291519811832902E-12</v>
      </c>
      <c r="AH95" s="10">
        <f t="shared" si="56"/>
        <v>3.7291519811832902E-12</v>
      </c>
      <c r="AI95" s="17">
        <f t="shared" si="57"/>
        <v>0</v>
      </c>
      <c r="AJ95" s="10"/>
      <c r="AK95" s="10"/>
      <c r="AL95" s="10">
        <f t="shared" si="58"/>
        <v>-3.681448158812012E-12</v>
      </c>
      <c r="AM95" s="10"/>
      <c r="AN95" s="10">
        <f t="shared" si="59"/>
        <v>-1.7735146684572101E-11</v>
      </c>
      <c r="AO95" s="10"/>
      <c r="AR95" s="19"/>
      <c r="AS95" s="19"/>
      <c r="AT95" s="19"/>
      <c r="AU95" s="19"/>
      <c r="AV95" s="19"/>
      <c r="AW95" s="19"/>
      <c r="AX95" s="19"/>
      <c r="AY95" s="19"/>
      <c r="AZ95" s="19"/>
      <c r="BA95" s="19"/>
    </row>
    <row r="96" spans="1:53">
      <c r="A96" s="10">
        <f t="shared" si="33"/>
        <v>2091</v>
      </c>
      <c r="B96" s="73">
        <v>0</v>
      </c>
      <c r="C96" s="10">
        <f t="shared" si="48"/>
        <v>0</v>
      </c>
      <c r="D96" s="10">
        <f t="shared" si="34"/>
        <v>-3.9904080040287226E-11</v>
      </c>
      <c r="E96" s="10">
        <f t="shared" si="35"/>
        <v>218323.88927732565</v>
      </c>
      <c r="F96" s="10">
        <f t="shared" si="36"/>
        <v>0</v>
      </c>
      <c r="G96" s="10">
        <f t="shared" si="49"/>
        <v>0</v>
      </c>
      <c r="H96" s="10">
        <f t="shared" si="37"/>
        <v>0</v>
      </c>
      <c r="I96" s="10">
        <f t="shared" si="38"/>
        <v>-3.9904080040287226E-11</v>
      </c>
      <c r="J96" s="10">
        <f t="shared" si="39"/>
        <v>0</v>
      </c>
      <c r="K96" s="10">
        <f t="shared" si="40"/>
        <v>-3.9904080040287226E-11</v>
      </c>
      <c r="L96" s="10">
        <f t="shared" si="50"/>
        <v>-1.0375060810474678E-12</v>
      </c>
      <c r="M96" s="10">
        <f t="shared" si="32"/>
        <v>-1.8954438019136432E-12</v>
      </c>
      <c r="N96" s="74">
        <v>0</v>
      </c>
      <c r="O96" s="10">
        <f t="shared" si="41"/>
        <v>-2.6602720026858149E-13</v>
      </c>
      <c r="P96" s="10">
        <f t="shared" si="51"/>
        <v>0</v>
      </c>
      <c r="Q96" s="10">
        <f t="shared" si="42"/>
        <v>-3.9003510986639779E-14</v>
      </c>
      <c r="R96" s="10">
        <f t="shared" si="43"/>
        <v>-4.9117138696695784E-13</v>
      </c>
      <c r="S96" s="10">
        <f t="shared" si="44"/>
        <v>-3.7291519811832902E-12</v>
      </c>
      <c r="T96" s="10">
        <f t="shared" si="52"/>
        <v>-6.6634210537607186E-72</v>
      </c>
      <c r="U96" s="18"/>
      <c r="V96" s="74">
        <v>0</v>
      </c>
      <c r="W96" s="10">
        <f t="shared" si="53"/>
        <v>69</v>
      </c>
      <c r="X96" s="10">
        <v>0</v>
      </c>
      <c r="Y96" s="10">
        <f t="shared" si="54"/>
        <v>0</v>
      </c>
      <c r="Z96" s="10">
        <f t="shared" si="55"/>
        <v>0</v>
      </c>
      <c r="AA96" s="10">
        <v>0</v>
      </c>
      <c r="AB96" s="10">
        <v>0</v>
      </c>
      <c r="AC96" s="10">
        <f t="shared" si="31"/>
        <v>0</v>
      </c>
      <c r="AD96" s="10">
        <f t="shared" si="31"/>
        <v>0</v>
      </c>
      <c r="AE96" s="10">
        <f t="shared" si="45"/>
        <v>-3.7291519811832902E-12</v>
      </c>
      <c r="AF96" s="10">
        <f t="shared" si="46"/>
        <v>0</v>
      </c>
      <c r="AG96" s="10">
        <f t="shared" si="47"/>
        <v>3.7291519811832902E-12</v>
      </c>
      <c r="AH96" s="10">
        <f t="shared" si="56"/>
        <v>3.7291519811832902E-12</v>
      </c>
      <c r="AI96" s="17">
        <f t="shared" si="57"/>
        <v>0</v>
      </c>
      <c r="AJ96" s="10"/>
      <c r="AK96" s="10"/>
      <c r="AL96" s="10">
        <f t="shared" si="58"/>
        <v>-3.681448158812012E-12</v>
      </c>
      <c r="AM96" s="10"/>
      <c r="AN96" s="10">
        <f t="shared" si="59"/>
        <v>-1.7735146684572101E-11</v>
      </c>
      <c r="AO96" s="10"/>
      <c r="AR96" s="19"/>
      <c r="AS96" s="19"/>
      <c r="AT96" s="19"/>
      <c r="AU96" s="19"/>
      <c r="AV96" s="19"/>
      <c r="AW96" s="19"/>
      <c r="AX96" s="19"/>
      <c r="AY96" s="19"/>
      <c r="AZ96" s="19"/>
      <c r="BA96" s="19"/>
    </row>
    <row r="97" spans="1:59">
      <c r="A97" s="10">
        <f t="shared" si="33"/>
        <v>2092</v>
      </c>
      <c r="B97" s="73">
        <v>0</v>
      </c>
      <c r="C97" s="10">
        <f t="shared" si="48"/>
        <v>0</v>
      </c>
      <c r="D97" s="10">
        <f t="shared" si="34"/>
        <v>-3.9904080040287226E-11</v>
      </c>
      <c r="E97" s="10">
        <f t="shared" si="35"/>
        <v>218323.88927732565</v>
      </c>
      <c r="F97" s="10">
        <f t="shared" si="36"/>
        <v>0</v>
      </c>
      <c r="G97" s="10">
        <f t="shared" si="49"/>
        <v>0</v>
      </c>
      <c r="H97" s="10">
        <f t="shared" si="37"/>
        <v>0</v>
      </c>
      <c r="I97" s="10">
        <f t="shared" si="38"/>
        <v>-3.9904080040287226E-11</v>
      </c>
      <c r="J97" s="10">
        <f t="shared" si="39"/>
        <v>0</v>
      </c>
      <c r="K97" s="10">
        <f t="shared" si="40"/>
        <v>-3.9904080040287226E-11</v>
      </c>
      <c r="L97" s="10">
        <f t="shared" si="50"/>
        <v>-1.0375060810474678E-12</v>
      </c>
      <c r="M97" s="10">
        <f t="shared" si="32"/>
        <v>-1.8954438019136432E-12</v>
      </c>
      <c r="N97" s="74">
        <v>0</v>
      </c>
      <c r="O97" s="10">
        <f t="shared" si="41"/>
        <v>-2.6602720026858149E-13</v>
      </c>
      <c r="P97" s="10">
        <f t="shared" si="51"/>
        <v>0</v>
      </c>
      <c r="Q97" s="10">
        <f t="shared" si="42"/>
        <v>-3.9003510986639779E-14</v>
      </c>
      <c r="R97" s="10">
        <f t="shared" si="43"/>
        <v>-4.9117138696695784E-13</v>
      </c>
      <c r="S97" s="10">
        <f t="shared" si="44"/>
        <v>-3.7291519811832902E-12</v>
      </c>
      <c r="T97" s="10">
        <f t="shared" si="52"/>
        <v>-6.2389246224492697E-72</v>
      </c>
      <c r="U97" s="18"/>
      <c r="V97" s="74">
        <v>0</v>
      </c>
      <c r="W97" s="10">
        <f t="shared" si="53"/>
        <v>70</v>
      </c>
      <c r="X97" s="10">
        <v>0</v>
      </c>
      <c r="Y97" s="10">
        <f t="shared" si="54"/>
        <v>0</v>
      </c>
      <c r="Z97" s="10">
        <f t="shared" si="55"/>
        <v>0</v>
      </c>
      <c r="AA97" s="10">
        <v>0</v>
      </c>
      <c r="AB97" s="10">
        <v>0</v>
      </c>
      <c r="AC97" s="10">
        <f t="shared" si="31"/>
        <v>0</v>
      </c>
      <c r="AD97" s="10">
        <f t="shared" si="31"/>
        <v>0</v>
      </c>
      <c r="AE97" s="10">
        <f t="shared" si="45"/>
        <v>-3.7291519811832902E-12</v>
      </c>
      <c r="AF97" s="10">
        <f t="shared" si="46"/>
        <v>0</v>
      </c>
      <c r="AG97" s="10">
        <f t="shared" si="47"/>
        <v>3.7291519811832902E-12</v>
      </c>
      <c r="AH97" s="10">
        <f t="shared" si="56"/>
        <v>3.7291519811832902E-12</v>
      </c>
      <c r="AI97" s="17">
        <f t="shared" si="57"/>
        <v>0</v>
      </c>
      <c r="AJ97" s="10"/>
      <c r="AK97" s="10"/>
      <c r="AL97" s="10">
        <f t="shared" si="58"/>
        <v>-3.681448158812012E-12</v>
      </c>
      <c r="AM97" s="10"/>
      <c r="AN97" s="10">
        <f t="shared" si="59"/>
        <v>-1.7735146684572101E-11</v>
      </c>
      <c r="AO97" s="10"/>
      <c r="AR97" s="19"/>
      <c r="AS97" s="19"/>
      <c r="AT97" s="19"/>
      <c r="AU97" s="19"/>
      <c r="AV97" s="19"/>
      <c r="AW97" s="19"/>
      <c r="AX97" s="19"/>
      <c r="AY97" s="19"/>
      <c r="AZ97" s="19"/>
      <c r="BA97" s="19"/>
    </row>
    <row r="98" spans="1:59">
      <c r="A98" s="10">
        <f t="shared" si="33"/>
        <v>2093</v>
      </c>
      <c r="B98" s="73">
        <v>0</v>
      </c>
      <c r="C98" s="10">
        <f t="shared" si="48"/>
        <v>0</v>
      </c>
      <c r="D98" s="10">
        <f t="shared" si="34"/>
        <v>-3.9904080040287226E-11</v>
      </c>
      <c r="E98" s="10">
        <f t="shared" si="35"/>
        <v>218323.88927732565</v>
      </c>
      <c r="F98" s="10">
        <f t="shared" si="36"/>
        <v>0</v>
      </c>
      <c r="G98" s="10">
        <f t="shared" si="49"/>
        <v>0</v>
      </c>
      <c r="H98" s="10">
        <f t="shared" si="37"/>
        <v>0</v>
      </c>
      <c r="I98" s="10">
        <f t="shared" si="38"/>
        <v>-3.9904080040287226E-11</v>
      </c>
      <c r="J98" s="10">
        <f t="shared" si="39"/>
        <v>0</v>
      </c>
      <c r="K98" s="10">
        <f t="shared" si="40"/>
        <v>-3.9904080040287226E-11</v>
      </c>
      <c r="L98" s="10">
        <f t="shared" si="50"/>
        <v>-1.0375060810474678E-12</v>
      </c>
      <c r="M98" s="10">
        <f t="shared" si="32"/>
        <v>-1.8954438019136432E-12</v>
      </c>
      <c r="N98" s="74">
        <v>0</v>
      </c>
      <c r="O98" s="10">
        <f t="shared" si="41"/>
        <v>-2.6602720026858149E-13</v>
      </c>
      <c r="P98" s="10">
        <f t="shared" si="51"/>
        <v>0</v>
      </c>
      <c r="Q98" s="10">
        <f t="shared" si="42"/>
        <v>-3.9003510986639779E-14</v>
      </c>
      <c r="R98" s="10">
        <f t="shared" si="43"/>
        <v>-4.9117138696695784E-13</v>
      </c>
      <c r="S98" s="10">
        <f t="shared" si="44"/>
        <v>-3.7291519811832902E-12</v>
      </c>
      <c r="T98" s="10">
        <f t="shared" si="52"/>
        <v>-5.8414709397113113E-72</v>
      </c>
      <c r="U98" s="18"/>
      <c r="V98" s="74">
        <v>0</v>
      </c>
      <c r="W98" s="10">
        <f t="shared" si="53"/>
        <v>71</v>
      </c>
      <c r="X98" s="10">
        <v>0</v>
      </c>
      <c r="Y98" s="10">
        <f t="shared" si="54"/>
        <v>0</v>
      </c>
      <c r="Z98" s="10">
        <f t="shared" si="55"/>
        <v>0</v>
      </c>
      <c r="AA98" s="10">
        <v>0</v>
      </c>
      <c r="AB98" s="10">
        <v>0</v>
      </c>
      <c r="AC98" s="10">
        <f t="shared" si="31"/>
        <v>0</v>
      </c>
      <c r="AD98" s="10">
        <f t="shared" si="31"/>
        <v>0</v>
      </c>
      <c r="AE98" s="10">
        <f t="shared" si="45"/>
        <v>-3.7291519811832902E-12</v>
      </c>
      <c r="AF98" s="10">
        <f t="shared" si="46"/>
        <v>0</v>
      </c>
      <c r="AG98" s="10">
        <f t="shared" si="47"/>
        <v>3.7291519811832902E-12</v>
      </c>
      <c r="AH98" s="10">
        <f t="shared" si="56"/>
        <v>3.7291519811832902E-12</v>
      </c>
      <c r="AI98" s="17">
        <f t="shared" si="57"/>
        <v>0</v>
      </c>
      <c r="AJ98" s="10"/>
      <c r="AK98" s="10"/>
      <c r="AL98" s="10">
        <f t="shared" si="58"/>
        <v>-3.681448158812012E-12</v>
      </c>
      <c r="AM98" s="10"/>
      <c r="AN98" s="10">
        <f t="shared" si="59"/>
        <v>-1.7735146684572101E-11</v>
      </c>
      <c r="AO98" s="10"/>
      <c r="AR98" s="19"/>
      <c r="AS98" s="19"/>
      <c r="AT98" s="19"/>
      <c r="AU98" s="19"/>
      <c r="AV98" s="19"/>
      <c r="AW98" s="19"/>
      <c r="AX98" s="19"/>
      <c r="AY98" s="19"/>
      <c r="AZ98" s="19"/>
      <c r="BA98" s="19"/>
    </row>
    <row r="99" spans="1:59">
      <c r="A99" s="10">
        <f t="shared" si="33"/>
        <v>2094</v>
      </c>
      <c r="B99" s="73">
        <v>0</v>
      </c>
      <c r="C99" s="10">
        <f t="shared" si="48"/>
        <v>0</v>
      </c>
      <c r="D99" s="10">
        <f t="shared" si="34"/>
        <v>-3.9904080040287226E-11</v>
      </c>
      <c r="E99" s="10">
        <f t="shared" si="35"/>
        <v>218323.88927732565</v>
      </c>
      <c r="F99" s="10">
        <f t="shared" si="36"/>
        <v>0</v>
      </c>
      <c r="G99" s="10">
        <f t="shared" si="49"/>
        <v>0</v>
      </c>
      <c r="H99" s="10">
        <f t="shared" si="37"/>
        <v>0</v>
      </c>
      <c r="I99" s="10">
        <f t="shared" si="38"/>
        <v>-3.9904080040287226E-11</v>
      </c>
      <c r="J99" s="10">
        <f t="shared" si="39"/>
        <v>0</v>
      </c>
      <c r="K99" s="10">
        <f t="shared" si="40"/>
        <v>-3.9904080040287226E-11</v>
      </c>
      <c r="L99" s="10">
        <f t="shared" si="50"/>
        <v>-1.0375060810474678E-12</v>
      </c>
      <c r="M99" s="10">
        <f t="shared" si="32"/>
        <v>-1.8954438019136432E-12</v>
      </c>
      <c r="N99" s="74">
        <v>0</v>
      </c>
      <c r="O99" s="10">
        <f t="shared" si="41"/>
        <v>-2.6602720026858149E-13</v>
      </c>
      <c r="P99" s="10">
        <f t="shared" si="51"/>
        <v>0</v>
      </c>
      <c r="Q99" s="10">
        <f t="shared" si="42"/>
        <v>-3.9003510986639779E-14</v>
      </c>
      <c r="R99" s="10">
        <f t="shared" si="43"/>
        <v>-4.9117138696695784E-13</v>
      </c>
      <c r="S99" s="10">
        <f t="shared" si="44"/>
        <v>-3.7291519811832902E-12</v>
      </c>
      <c r="T99" s="10">
        <f t="shared" si="52"/>
        <v>-5.4693372342902055E-72</v>
      </c>
      <c r="U99" s="18"/>
      <c r="V99" s="74">
        <v>0</v>
      </c>
      <c r="W99" s="10">
        <f t="shared" si="53"/>
        <v>72</v>
      </c>
      <c r="X99" s="10">
        <v>0</v>
      </c>
      <c r="Y99" s="10">
        <f t="shared" si="54"/>
        <v>0</v>
      </c>
      <c r="Z99" s="10">
        <f t="shared" si="55"/>
        <v>0</v>
      </c>
      <c r="AA99" s="10">
        <v>0</v>
      </c>
      <c r="AB99" s="10">
        <v>0</v>
      </c>
      <c r="AC99" s="10">
        <f t="shared" si="31"/>
        <v>0</v>
      </c>
      <c r="AD99" s="10">
        <f t="shared" si="31"/>
        <v>0</v>
      </c>
      <c r="AE99" s="10">
        <f t="shared" si="45"/>
        <v>-3.7291519811832902E-12</v>
      </c>
      <c r="AF99" s="10">
        <f t="shared" si="46"/>
        <v>0</v>
      </c>
      <c r="AG99" s="10">
        <f t="shared" si="47"/>
        <v>3.7291519811832902E-12</v>
      </c>
      <c r="AH99" s="10">
        <f t="shared" si="56"/>
        <v>3.7291519811832902E-12</v>
      </c>
      <c r="AI99" s="17">
        <f t="shared" si="57"/>
        <v>0</v>
      </c>
      <c r="AJ99" s="10"/>
      <c r="AK99" s="10"/>
      <c r="AL99" s="10">
        <f t="shared" si="58"/>
        <v>-3.681448158812012E-12</v>
      </c>
      <c r="AM99" s="10"/>
      <c r="AN99" s="10">
        <f t="shared" si="59"/>
        <v>-1.7735146684572101E-11</v>
      </c>
      <c r="AO99" s="10"/>
      <c r="AR99" s="19"/>
      <c r="AS99" s="19"/>
      <c r="AT99" s="19"/>
      <c r="AU99" s="19"/>
      <c r="AV99" s="19"/>
      <c r="AW99" s="19"/>
      <c r="AX99" s="19"/>
      <c r="AY99" s="19"/>
      <c r="AZ99" s="19"/>
      <c r="BA99" s="19"/>
    </row>
    <row r="100" spans="1:59">
      <c r="A100" s="10">
        <f t="shared" si="33"/>
        <v>2095</v>
      </c>
      <c r="B100" s="73">
        <v>0</v>
      </c>
      <c r="C100" s="10">
        <f t="shared" si="48"/>
        <v>0</v>
      </c>
      <c r="D100" s="10">
        <f t="shared" si="34"/>
        <v>-3.9904080040287226E-11</v>
      </c>
      <c r="E100" s="10">
        <f t="shared" si="35"/>
        <v>218323.88927732565</v>
      </c>
      <c r="F100" s="10">
        <f t="shared" si="36"/>
        <v>0</v>
      </c>
      <c r="G100" s="10">
        <f t="shared" si="49"/>
        <v>0</v>
      </c>
      <c r="H100" s="10">
        <f t="shared" si="37"/>
        <v>0</v>
      </c>
      <c r="I100" s="10">
        <f t="shared" si="38"/>
        <v>-3.9904080040287226E-11</v>
      </c>
      <c r="J100" s="10">
        <f t="shared" si="39"/>
        <v>0</v>
      </c>
      <c r="K100" s="10">
        <f t="shared" si="40"/>
        <v>-3.9904080040287226E-11</v>
      </c>
      <c r="L100" s="10">
        <f t="shared" si="50"/>
        <v>-1.0375060810474678E-12</v>
      </c>
      <c r="M100" s="10">
        <f t="shared" si="32"/>
        <v>-1.8954438019136432E-12</v>
      </c>
      <c r="N100" s="74">
        <v>0</v>
      </c>
      <c r="O100" s="10">
        <f t="shared" si="41"/>
        <v>-2.6602720026858149E-13</v>
      </c>
      <c r="P100" s="10">
        <f t="shared" si="51"/>
        <v>0</v>
      </c>
      <c r="Q100" s="10">
        <f t="shared" si="42"/>
        <v>-3.9003510986639779E-14</v>
      </c>
      <c r="R100" s="10">
        <f t="shared" si="43"/>
        <v>-4.9117138696695784E-13</v>
      </c>
      <c r="S100" s="10">
        <f t="shared" si="44"/>
        <v>-3.7291519811832902E-12</v>
      </c>
      <c r="T100" s="10">
        <f t="shared" si="52"/>
        <v>-5.1209104848977603E-72</v>
      </c>
      <c r="U100" s="18"/>
      <c r="V100" s="74">
        <v>0</v>
      </c>
      <c r="W100" s="10">
        <f t="shared" si="53"/>
        <v>73</v>
      </c>
      <c r="X100" s="10">
        <v>0</v>
      </c>
      <c r="Y100" s="10">
        <f t="shared" si="54"/>
        <v>0</v>
      </c>
      <c r="Z100" s="10">
        <f t="shared" si="55"/>
        <v>0</v>
      </c>
      <c r="AA100" s="10">
        <v>0</v>
      </c>
      <c r="AB100" s="10">
        <v>0</v>
      </c>
      <c r="AC100" s="10">
        <f t="shared" si="31"/>
        <v>0</v>
      </c>
      <c r="AD100" s="10">
        <f t="shared" si="31"/>
        <v>0</v>
      </c>
      <c r="AE100" s="10">
        <f t="shared" si="45"/>
        <v>-3.7291519811832902E-12</v>
      </c>
      <c r="AF100" s="10">
        <f t="shared" si="46"/>
        <v>0</v>
      </c>
      <c r="AG100" s="10">
        <f t="shared" si="47"/>
        <v>3.7291519811832902E-12</v>
      </c>
      <c r="AH100" s="10">
        <f t="shared" si="56"/>
        <v>3.7291519811832902E-12</v>
      </c>
      <c r="AI100" s="17">
        <f t="shared" si="57"/>
        <v>0</v>
      </c>
      <c r="AJ100" s="10"/>
      <c r="AK100" s="10"/>
      <c r="AL100" s="10">
        <f t="shared" si="58"/>
        <v>-3.681448158812012E-12</v>
      </c>
      <c r="AM100" s="10"/>
      <c r="AN100" s="10">
        <f t="shared" si="59"/>
        <v>-1.7735146684572101E-11</v>
      </c>
      <c r="AO100" s="10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</row>
    <row r="101" spans="1:59">
      <c r="A101" s="10">
        <f t="shared" si="33"/>
        <v>2096</v>
      </c>
      <c r="B101" s="73">
        <v>0</v>
      </c>
      <c r="C101" s="10">
        <f t="shared" si="48"/>
        <v>0</v>
      </c>
      <c r="D101" s="10">
        <f t="shared" si="34"/>
        <v>-3.9904080040287226E-11</v>
      </c>
      <c r="E101" s="10">
        <f t="shared" si="35"/>
        <v>218323.88927732565</v>
      </c>
      <c r="F101" s="10">
        <f t="shared" si="36"/>
        <v>0</v>
      </c>
      <c r="G101" s="10">
        <f t="shared" si="49"/>
        <v>0</v>
      </c>
      <c r="H101" s="10">
        <f t="shared" si="37"/>
        <v>0</v>
      </c>
      <c r="I101" s="10">
        <f t="shared" si="38"/>
        <v>-3.9904080040287226E-11</v>
      </c>
      <c r="J101" s="10">
        <f t="shared" si="39"/>
        <v>0</v>
      </c>
      <c r="K101" s="10">
        <f t="shared" si="40"/>
        <v>-3.9904080040287226E-11</v>
      </c>
      <c r="L101" s="10">
        <f t="shared" si="50"/>
        <v>-1.0375060810474678E-12</v>
      </c>
      <c r="M101" s="10">
        <f t="shared" si="32"/>
        <v>-1.8954438019136432E-12</v>
      </c>
      <c r="N101" s="74">
        <v>0</v>
      </c>
      <c r="O101" s="10">
        <f t="shared" si="41"/>
        <v>-2.6602720026858149E-13</v>
      </c>
      <c r="P101" s="10">
        <f t="shared" si="51"/>
        <v>0</v>
      </c>
      <c r="Q101" s="10">
        <f t="shared" si="42"/>
        <v>-3.9003510986639779E-14</v>
      </c>
      <c r="R101" s="10">
        <f t="shared" si="43"/>
        <v>-4.9117138696695784E-13</v>
      </c>
      <c r="S101" s="10">
        <f t="shared" si="44"/>
        <v>-3.7291519811832902E-12</v>
      </c>
      <c r="T101" s="10">
        <f t="shared" si="52"/>
        <v>-4.7946804285399044E-72</v>
      </c>
      <c r="U101" s="18"/>
      <c r="V101" s="74">
        <v>0</v>
      </c>
      <c r="W101" s="10">
        <f t="shared" si="53"/>
        <v>74</v>
      </c>
      <c r="X101" s="10">
        <v>0</v>
      </c>
      <c r="Y101" s="10">
        <f t="shared" si="54"/>
        <v>0</v>
      </c>
      <c r="Z101" s="10">
        <f t="shared" si="55"/>
        <v>0</v>
      </c>
      <c r="AA101" s="10">
        <v>0</v>
      </c>
      <c r="AB101" s="10">
        <v>0</v>
      </c>
      <c r="AC101" s="10">
        <f t="shared" si="31"/>
        <v>0</v>
      </c>
      <c r="AD101" s="10">
        <f t="shared" si="31"/>
        <v>0</v>
      </c>
      <c r="AE101" s="10">
        <f t="shared" si="45"/>
        <v>-3.7291519811832902E-12</v>
      </c>
      <c r="AF101" s="10">
        <f t="shared" si="46"/>
        <v>0</v>
      </c>
      <c r="AG101" s="10">
        <f t="shared" si="47"/>
        <v>3.7291519811832902E-12</v>
      </c>
      <c r="AH101" s="10">
        <f t="shared" si="56"/>
        <v>3.7291519811832902E-12</v>
      </c>
      <c r="AI101" s="17">
        <f t="shared" si="57"/>
        <v>0</v>
      </c>
      <c r="AJ101" s="10"/>
      <c r="AK101" s="10"/>
      <c r="AL101" s="10">
        <f t="shared" si="58"/>
        <v>-3.681448158812012E-12</v>
      </c>
      <c r="AM101" s="10"/>
      <c r="AN101" s="10">
        <f t="shared" si="59"/>
        <v>-1.7735146684572101E-11</v>
      </c>
      <c r="AO101" s="10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</row>
    <row r="102" spans="1:59">
      <c r="A102" s="10">
        <f t="shared" si="33"/>
        <v>2097</v>
      </c>
      <c r="B102" s="73">
        <v>0</v>
      </c>
      <c r="C102" s="10">
        <f t="shared" si="48"/>
        <v>0</v>
      </c>
      <c r="D102" s="10">
        <f t="shared" si="34"/>
        <v>-3.9904080040287226E-11</v>
      </c>
      <c r="E102" s="10">
        <f t="shared" si="35"/>
        <v>218323.88927732565</v>
      </c>
      <c r="F102" s="10">
        <f t="shared" si="36"/>
        <v>0</v>
      </c>
      <c r="G102" s="10">
        <f t="shared" si="49"/>
        <v>0</v>
      </c>
      <c r="H102" s="10">
        <f t="shared" si="37"/>
        <v>0</v>
      </c>
      <c r="I102" s="10">
        <f t="shared" si="38"/>
        <v>-3.9904080040287226E-11</v>
      </c>
      <c r="J102" s="10">
        <f t="shared" si="39"/>
        <v>0</v>
      </c>
      <c r="K102" s="10">
        <f t="shared" si="40"/>
        <v>-3.9904080040287226E-11</v>
      </c>
      <c r="L102" s="10">
        <f t="shared" si="50"/>
        <v>-1.0375060810474678E-12</v>
      </c>
      <c r="M102" s="10">
        <f t="shared" si="32"/>
        <v>-1.8954438019136432E-12</v>
      </c>
      <c r="N102" s="74">
        <v>0</v>
      </c>
      <c r="O102" s="10">
        <f t="shared" si="41"/>
        <v>-2.6602720026858149E-13</v>
      </c>
      <c r="P102" s="10">
        <f t="shared" si="51"/>
        <v>0</v>
      </c>
      <c r="Q102" s="10">
        <f t="shared" si="42"/>
        <v>-3.9003510986639779E-14</v>
      </c>
      <c r="R102" s="10">
        <f t="shared" si="43"/>
        <v>-4.9117138696695784E-13</v>
      </c>
      <c r="S102" s="10">
        <f t="shared" si="44"/>
        <v>-3.7291519811832902E-12</v>
      </c>
      <c r="T102" s="10">
        <f t="shared" si="52"/>
        <v>-4.4892330142503125E-72</v>
      </c>
      <c r="U102" s="18"/>
      <c r="V102" s="74">
        <v>0</v>
      </c>
      <c r="W102" s="10">
        <f t="shared" si="53"/>
        <v>75</v>
      </c>
      <c r="X102" s="10">
        <v>0</v>
      </c>
      <c r="Y102" s="10">
        <f t="shared" si="54"/>
        <v>0</v>
      </c>
      <c r="Z102" s="10">
        <f t="shared" si="55"/>
        <v>0</v>
      </c>
      <c r="AA102" s="10">
        <v>0</v>
      </c>
      <c r="AB102" s="10">
        <v>0</v>
      </c>
      <c r="AC102" s="10">
        <f t="shared" si="31"/>
        <v>0</v>
      </c>
      <c r="AD102" s="10">
        <f t="shared" si="31"/>
        <v>0</v>
      </c>
      <c r="AE102" s="10">
        <f t="shared" si="45"/>
        <v>-3.7291519811832902E-12</v>
      </c>
      <c r="AF102" s="10">
        <f t="shared" si="46"/>
        <v>0</v>
      </c>
      <c r="AG102" s="10">
        <f t="shared" si="47"/>
        <v>3.7291519811832902E-12</v>
      </c>
      <c r="AH102" s="10">
        <f t="shared" si="56"/>
        <v>3.7291519811832902E-12</v>
      </c>
      <c r="AI102" s="17">
        <f t="shared" si="57"/>
        <v>0</v>
      </c>
      <c r="AJ102" s="10"/>
      <c r="AK102" s="10"/>
      <c r="AL102" s="10">
        <f t="shared" si="58"/>
        <v>-3.681448158812012E-12</v>
      </c>
      <c r="AM102" s="10"/>
      <c r="AN102" s="10">
        <f t="shared" si="59"/>
        <v>-1.7735146684572101E-11</v>
      </c>
      <c r="AO102" s="10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</row>
    <row r="103" spans="1:59">
      <c r="A103" s="10">
        <f t="shared" si="33"/>
        <v>2098</v>
      </c>
      <c r="B103" s="73">
        <v>0</v>
      </c>
      <c r="C103" s="10">
        <f t="shared" si="48"/>
        <v>0</v>
      </c>
      <c r="D103" s="10">
        <f t="shared" si="34"/>
        <v>-3.9904080040287226E-11</v>
      </c>
      <c r="E103" s="10">
        <f t="shared" si="35"/>
        <v>218323.88927732565</v>
      </c>
      <c r="F103" s="10">
        <f t="shared" si="36"/>
        <v>0</v>
      </c>
      <c r="G103" s="10">
        <f t="shared" si="49"/>
        <v>0</v>
      </c>
      <c r="H103" s="10">
        <f t="shared" si="37"/>
        <v>0</v>
      </c>
      <c r="I103" s="10">
        <f t="shared" si="38"/>
        <v>-3.9904080040287226E-11</v>
      </c>
      <c r="J103" s="10">
        <f t="shared" si="39"/>
        <v>0</v>
      </c>
      <c r="K103" s="10">
        <f t="shared" si="40"/>
        <v>-3.9904080040287226E-11</v>
      </c>
      <c r="L103" s="10">
        <f t="shared" si="50"/>
        <v>-1.0375060810474678E-12</v>
      </c>
      <c r="M103" s="10">
        <f t="shared" si="32"/>
        <v>-1.8954438019136432E-12</v>
      </c>
      <c r="N103" s="74">
        <v>0</v>
      </c>
      <c r="O103" s="10">
        <f t="shared" si="41"/>
        <v>-2.6602720026858149E-13</v>
      </c>
      <c r="P103" s="10">
        <f t="shared" si="51"/>
        <v>0</v>
      </c>
      <c r="Q103" s="10">
        <f t="shared" si="42"/>
        <v>-3.9003510986639779E-14</v>
      </c>
      <c r="R103" s="10">
        <f t="shared" si="43"/>
        <v>-4.9117138696695784E-13</v>
      </c>
      <c r="S103" s="10">
        <f t="shared" si="44"/>
        <v>-3.7291519811832902E-12</v>
      </c>
      <c r="T103" s="10">
        <f t="shared" si="52"/>
        <v>-4.2032442738570763E-72</v>
      </c>
      <c r="U103" s="18"/>
      <c r="V103" s="74">
        <v>0</v>
      </c>
      <c r="W103" s="10">
        <f t="shared" si="53"/>
        <v>76</v>
      </c>
      <c r="X103" s="10">
        <v>0</v>
      </c>
      <c r="Y103" s="10">
        <f t="shared" si="54"/>
        <v>0</v>
      </c>
      <c r="Z103" s="10">
        <f t="shared" si="55"/>
        <v>0</v>
      </c>
      <c r="AA103" s="10">
        <v>0</v>
      </c>
      <c r="AB103" s="10">
        <v>0</v>
      </c>
      <c r="AC103" s="10">
        <f t="shared" si="31"/>
        <v>0</v>
      </c>
      <c r="AD103" s="10">
        <f t="shared" si="31"/>
        <v>0</v>
      </c>
      <c r="AE103" s="10">
        <f t="shared" si="45"/>
        <v>-3.7291519811832902E-12</v>
      </c>
      <c r="AF103" s="10">
        <f t="shared" si="46"/>
        <v>0</v>
      </c>
      <c r="AG103" s="10">
        <f t="shared" si="47"/>
        <v>3.7291519811832902E-12</v>
      </c>
      <c r="AH103" s="10">
        <f t="shared" si="56"/>
        <v>3.7291519811832902E-12</v>
      </c>
      <c r="AI103" s="17">
        <f t="shared" si="57"/>
        <v>0</v>
      </c>
      <c r="AJ103" s="10"/>
      <c r="AK103" s="10"/>
      <c r="AL103" s="10">
        <f t="shared" si="58"/>
        <v>-3.681448158812012E-12</v>
      </c>
      <c r="AM103" s="10"/>
      <c r="AN103" s="10">
        <f t="shared" si="59"/>
        <v>-1.7735146684572101E-11</v>
      </c>
      <c r="AO103" s="10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</row>
    <row r="104" spans="1:59">
      <c r="A104" s="71" t="s">
        <v>148</v>
      </c>
      <c r="B104" s="71" t="s">
        <v>148</v>
      </c>
      <c r="C104" s="71" t="s">
        <v>148</v>
      </c>
      <c r="D104" s="71" t="s">
        <v>148</v>
      </c>
      <c r="E104" s="71" t="s">
        <v>148</v>
      </c>
      <c r="F104" s="71" t="s">
        <v>148</v>
      </c>
      <c r="G104" s="71" t="s">
        <v>148</v>
      </c>
      <c r="H104" s="71" t="s">
        <v>148</v>
      </c>
      <c r="I104" s="71" t="s">
        <v>148</v>
      </c>
      <c r="J104" s="71" t="s">
        <v>148</v>
      </c>
      <c r="K104" s="71" t="s">
        <v>148</v>
      </c>
      <c r="L104" s="71" t="s">
        <v>148</v>
      </c>
      <c r="M104" s="71" t="s">
        <v>148</v>
      </c>
      <c r="N104" s="71" t="s">
        <v>148</v>
      </c>
      <c r="O104" s="71" t="s">
        <v>148</v>
      </c>
      <c r="P104" s="71" t="s">
        <v>148</v>
      </c>
      <c r="Q104" s="71" t="s">
        <v>148</v>
      </c>
      <c r="R104" s="71" t="s">
        <v>148</v>
      </c>
      <c r="S104" s="71" t="s">
        <v>148</v>
      </c>
      <c r="T104" s="71" t="s">
        <v>148</v>
      </c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</row>
    <row r="105" spans="1:59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</row>
    <row r="106" spans="1:59">
      <c r="A106" s="9" t="s">
        <v>149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</row>
    <row r="107" spans="1:59">
      <c r="A107" s="9" t="s">
        <v>150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</row>
    <row r="108" spans="1:59">
      <c r="A108" s="9" t="s">
        <v>151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</row>
    <row r="109" spans="1:59">
      <c r="A109" s="9" t="s">
        <v>152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</row>
    <row r="110" spans="1:59">
      <c r="A110" s="9" t="s">
        <v>153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</row>
    <row r="111" spans="1:59">
      <c r="A111" s="9" t="s">
        <v>154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</row>
    <row r="112" spans="1:59">
      <c r="A112" s="9" t="s">
        <v>155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</row>
    <row r="113" spans="1:59">
      <c r="A113" s="9" t="s">
        <v>156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</row>
    <row r="114" spans="1:59">
      <c r="A114" s="9" t="s">
        <v>157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</row>
    <row r="115" spans="1:59">
      <c r="A115" s="9" t="s">
        <v>158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</row>
    <row r="116" spans="1:59">
      <c r="A116" s="9" t="s">
        <v>159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</row>
    <row r="117" spans="1:59">
      <c r="A117" s="9" t="s">
        <v>160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</row>
    <row r="118" spans="1:59">
      <c r="A118" s="9" t="s">
        <v>161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</row>
    <row r="119" spans="1:59">
      <c r="A119" s="9" t="s">
        <v>162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</row>
    <row r="120" spans="1:59">
      <c r="A120" s="9" t="s">
        <v>163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</row>
    <row r="121" spans="1:59">
      <c r="A121" s="9" t="s">
        <v>164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</row>
    <row r="122" spans="1:59">
      <c r="A122" s="9" t="s">
        <v>165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</row>
    <row r="123" spans="1:59">
      <c r="A123" s="9" t="s">
        <v>166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</row>
    <row r="124" spans="1:59">
      <c r="A124" s="9" t="s">
        <v>167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</row>
    <row r="125" spans="1:59">
      <c r="A125" s="9" t="s">
        <v>168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</row>
    <row r="126" spans="1:59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</row>
    <row r="127" spans="1:59">
      <c r="A127" s="9" t="s">
        <v>169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</row>
    <row r="128" spans="1:59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</row>
    <row r="129" spans="1:84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</row>
    <row r="130" spans="1:84">
      <c r="A130" s="9" t="s">
        <v>170</v>
      </c>
      <c r="B130" s="10"/>
      <c r="C130" s="10"/>
      <c r="D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</row>
    <row r="131" spans="1:84">
      <c r="A131" s="10"/>
      <c r="B131" s="10"/>
      <c r="C131" s="10"/>
      <c r="D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</row>
    <row r="132" spans="1:84">
      <c r="A132" s="9" t="s">
        <v>171</v>
      </c>
      <c r="B132" s="10">
        <f>$D$4</f>
        <v>4</v>
      </c>
      <c r="C132" s="10"/>
      <c r="D132" s="19"/>
      <c r="E132" s="19"/>
      <c r="F132" s="19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</row>
    <row r="133" spans="1:84">
      <c r="A133" s="10"/>
      <c r="B133" s="10"/>
      <c r="C133" s="10">
        <v>1</v>
      </c>
      <c r="D133" s="10">
        <v>2</v>
      </c>
      <c r="E133" s="10">
        <v>3</v>
      </c>
      <c r="F133" s="10">
        <v>4</v>
      </c>
      <c r="G133" s="10">
        <v>5</v>
      </c>
      <c r="H133" s="10">
        <v>6</v>
      </c>
      <c r="I133" s="10">
        <v>7</v>
      </c>
      <c r="J133" s="10">
        <v>8</v>
      </c>
      <c r="K133" s="10">
        <v>9</v>
      </c>
      <c r="L133" s="10">
        <v>10</v>
      </c>
      <c r="M133" s="10">
        <v>11</v>
      </c>
      <c r="N133" s="10">
        <v>12</v>
      </c>
      <c r="O133" s="10">
        <v>13</v>
      </c>
      <c r="P133" s="10">
        <v>14</v>
      </c>
      <c r="Q133" s="10">
        <v>15</v>
      </c>
      <c r="R133" s="10">
        <v>16</v>
      </c>
      <c r="S133" s="10">
        <v>17</v>
      </c>
      <c r="T133" s="10">
        <v>18</v>
      </c>
      <c r="U133" s="10">
        <v>19</v>
      </c>
      <c r="V133" s="10">
        <v>20</v>
      </c>
      <c r="W133" s="10">
        <v>21</v>
      </c>
      <c r="X133" s="10">
        <v>22</v>
      </c>
      <c r="Y133" s="10">
        <v>23</v>
      </c>
      <c r="Z133" s="10">
        <v>24</v>
      </c>
      <c r="AA133" s="10">
        <v>25</v>
      </c>
      <c r="AB133" s="10">
        <v>26</v>
      </c>
      <c r="AC133" s="10">
        <v>27</v>
      </c>
      <c r="AD133" s="10">
        <v>28</v>
      </c>
      <c r="AE133" s="10">
        <v>29</v>
      </c>
      <c r="AF133" s="10">
        <v>30</v>
      </c>
      <c r="AG133" s="10">
        <v>31</v>
      </c>
      <c r="AH133" s="10">
        <v>32</v>
      </c>
      <c r="AI133" s="10">
        <v>33</v>
      </c>
      <c r="AJ133" s="10">
        <v>34</v>
      </c>
      <c r="AK133" s="10">
        <v>35</v>
      </c>
      <c r="AL133" s="10">
        <v>36</v>
      </c>
      <c r="AM133" s="10">
        <v>37</v>
      </c>
      <c r="AN133" s="10">
        <v>38</v>
      </c>
      <c r="AO133" s="10">
        <v>39</v>
      </c>
      <c r="AP133" s="10">
        <v>40</v>
      </c>
      <c r="AQ133" s="10">
        <v>41</v>
      </c>
      <c r="AR133" s="10">
        <v>42</v>
      </c>
      <c r="AS133" s="10">
        <v>43</v>
      </c>
      <c r="AT133" s="10">
        <v>44</v>
      </c>
      <c r="AU133" s="10">
        <v>45</v>
      </c>
      <c r="AV133" s="10">
        <v>46</v>
      </c>
      <c r="AW133" s="10">
        <v>47</v>
      </c>
      <c r="AX133" s="10">
        <v>48</v>
      </c>
      <c r="AY133" s="10">
        <v>49</v>
      </c>
      <c r="AZ133" s="10">
        <v>50</v>
      </c>
      <c r="BA133" s="10">
        <v>51</v>
      </c>
      <c r="BB133" s="10">
        <v>52</v>
      </c>
      <c r="BC133" s="10">
        <v>53</v>
      </c>
      <c r="BD133" s="10">
        <v>54</v>
      </c>
      <c r="BE133" s="10">
        <v>55</v>
      </c>
      <c r="BF133" s="10">
        <v>56</v>
      </c>
      <c r="BG133" s="10">
        <v>57</v>
      </c>
      <c r="BH133" s="10">
        <v>58</v>
      </c>
      <c r="BI133" s="10">
        <v>59</v>
      </c>
      <c r="BJ133" s="10">
        <v>60</v>
      </c>
      <c r="BK133" s="10">
        <v>61</v>
      </c>
      <c r="BL133" s="10">
        <v>62</v>
      </c>
      <c r="BM133" s="10">
        <v>63</v>
      </c>
      <c r="BN133" s="10">
        <v>64</v>
      </c>
      <c r="BO133" s="10">
        <v>65</v>
      </c>
      <c r="BP133" s="10">
        <v>66</v>
      </c>
      <c r="BQ133" s="10">
        <v>67</v>
      </c>
      <c r="BR133" s="10">
        <v>68</v>
      </c>
      <c r="BS133" s="10">
        <v>69</v>
      </c>
      <c r="BT133" s="10">
        <v>70</v>
      </c>
      <c r="BU133" s="10">
        <v>71</v>
      </c>
      <c r="BV133" s="10">
        <v>72</v>
      </c>
      <c r="BW133" s="10">
        <v>73</v>
      </c>
      <c r="BX133" s="10">
        <v>74</v>
      </c>
      <c r="BY133" s="10">
        <v>75</v>
      </c>
      <c r="BZ133" s="10">
        <v>76</v>
      </c>
      <c r="CA133" s="15" t="s">
        <v>78</v>
      </c>
    </row>
    <row r="134" spans="1:84">
      <c r="A134" s="10"/>
      <c r="B134" s="10"/>
      <c r="C134" s="71" t="s">
        <v>28</v>
      </c>
      <c r="D134" s="71" t="s">
        <v>28</v>
      </c>
      <c r="E134" s="71" t="s">
        <v>28</v>
      </c>
      <c r="F134" s="71" t="s">
        <v>28</v>
      </c>
      <c r="G134" s="71" t="s">
        <v>28</v>
      </c>
      <c r="H134" s="71" t="s">
        <v>28</v>
      </c>
      <c r="I134" s="71" t="s">
        <v>28</v>
      </c>
      <c r="J134" s="71" t="s">
        <v>28</v>
      </c>
      <c r="K134" s="71" t="s">
        <v>28</v>
      </c>
      <c r="L134" s="71" t="s">
        <v>28</v>
      </c>
      <c r="M134" s="71" t="s">
        <v>28</v>
      </c>
      <c r="N134" s="71" t="s">
        <v>28</v>
      </c>
      <c r="O134" s="71" t="s">
        <v>28</v>
      </c>
      <c r="P134" s="71" t="s">
        <v>28</v>
      </c>
      <c r="Q134" s="71" t="s">
        <v>28</v>
      </c>
      <c r="R134" s="71" t="s">
        <v>28</v>
      </c>
      <c r="S134" s="71" t="s">
        <v>28</v>
      </c>
      <c r="T134" s="71" t="s">
        <v>28</v>
      </c>
      <c r="U134" s="71" t="s">
        <v>28</v>
      </c>
      <c r="V134" s="71" t="s">
        <v>28</v>
      </c>
      <c r="W134" s="71" t="s">
        <v>28</v>
      </c>
      <c r="X134" s="71" t="s">
        <v>28</v>
      </c>
      <c r="Y134" s="71" t="s">
        <v>28</v>
      </c>
      <c r="Z134" s="71" t="s">
        <v>28</v>
      </c>
      <c r="AA134" s="71" t="s">
        <v>28</v>
      </c>
      <c r="AB134" s="71" t="s">
        <v>28</v>
      </c>
      <c r="AC134" s="71" t="s">
        <v>28</v>
      </c>
      <c r="AD134" s="71" t="s">
        <v>28</v>
      </c>
      <c r="AE134" s="71" t="s">
        <v>28</v>
      </c>
      <c r="AF134" s="71" t="s">
        <v>28</v>
      </c>
      <c r="AG134" s="71" t="s">
        <v>28</v>
      </c>
      <c r="AH134" s="71" t="s">
        <v>28</v>
      </c>
      <c r="AI134" s="71" t="s">
        <v>28</v>
      </c>
      <c r="AJ134" s="71" t="s">
        <v>28</v>
      </c>
      <c r="AK134" s="71" t="s">
        <v>28</v>
      </c>
      <c r="AL134" s="71" t="s">
        <v>28</v>
      </c>
      <c r="AM134" s="71" t="s">
        <v>28</v>
      </c>
      <c r="AN134" s="71" t="s">
        <v>28</v>
      </c>
      <c r="AO134" s="71" t="s">
        <v>28</v>
      </c>
      <c r="AP134" s="71" t="s">
        <v>28</v>
      </c>
      <c r="AQ134" s="71" t="s">
        <v>28</v>
      </c>
      <c r="AR134" s="71" t="s">
        <v>28</v>
      </c>
      <c r="AS134" s="71" t="s">
        <v>28</v>
      </c>
      <c r="AT134" s="71" t="s">
        <v>28</v>
      </c>
      <c r="AU134" s="71" t="s">
        <v>28</v>
      </c>
      <c r="AV134" s="71" t="s">
        <v>28</v>
      </c>
      <c r="AW134" s="71" t="s">
        <v>28</v>
      </c>
      <c r="AX134" s="71" t="s">
        <v>28</v>
      </c>
      <c r="AY134" s="71" t="s">
        <v>28</v>
      </c>
      <c r="AZ134" s="71" t="s">
        <v>28</v>
      </c>
      <c r="BA134" s="71" t="s">
        <v>28</v>
      </c>
      <c r="BB134" s="71" t="s">
        <v>28</v>
      </c>
      <c r="BC134" s="71" t="s">
        <v>28</v>
      </c>
      <c r="BD134" s="71" t="s">
        <v>28</v>
      </c>
      <c r="BE134" s="71" t="s">
        <v>28</v>
      </c>
      <c r="BF134" s="71" t="s">
        <v>28</v>
      </c>
      <c r="BG134" s="71" t="s">
        <v>28</v>
      </c>
      <c r="BH134" s="71" t="s">
        <v>28</v>
      </c>
      <c r="BI134" s="71" t="s">
        <v>28</v>
      </c>
      <c r="BJ134" s="71" t="s">
        <v>28</v>
      </c>
      <c r="BK134" s="71" t="s">
        <v>28</v>
      </c>
      <c r="BL134" s="71" t="s">
        <v>28</v>
      </c>
      <c r="BM134" s="71" t="s">
        <v>28</v>
      </c>
      <c r="BN134" s="71" t="s">
        <v>28</v>
      </c>
      <c r="BO134" s="71" t="s">
        <v>28</v>
      </c>
      <c r="BP134" s="71" t="s">
        <v>28</v>
      </c>
      <c r="BQ134" s="71" t="s">
        <v>28</v>
      </c>
      <c r="BR134" s="71" t="s">
        <v>28</v>
      </c>
      <c r="BS134" s="71" t="s">
        <v>28</v>
      </c>
      <c r="BT134" s="71" t="s">
        <v>28</v>
      </c>
      <c r="BU134" s="71" t="s">
        <v>28</v>
      </c>
      <c r="BV134" s="71" t="s">
        <v>28</v>
      </c>
      <c r="BW134" s="71" t="s">
        <v>28</v>
      </c>
      <c r="BX134" s="71" t="s">
        <v>28</v>
      </c>
      <c r="BY134" s="71" t="s">
        <v>28</v>
      </c>
      <c r="BZ134" s="71" t="s">
        <v>28</v>
      </c>
      <c r="CA134" s="71" t="s">
        <v>28</v>
      </c>
    </row>
    <row r="135" spans="1:84">
      <c r="A135" s="9" t="s">
        <v>72</v>
      </c>
      <c r="B135" s="9" t="s">
        <v>172</v>
      </c>
      <c r="C135" s="10">
        <f>$B28</f>
        <v>0</v>
      </c>
      <c r="D135" s="10">
        <f>$B29</f>
        <v>8308.6038949336325</v>
      </c>
      <c r="E135" s="75">
        <f>$B30</f>
        <v>8469.7098625752933</v>
      </c>
      <c r="F135" s="75">
        <f>$B31</f>
        <v>8600.5621191384671</v>
      </c>
      <c r="G135" s="75">
        <f>$B32</f>
        <v>8747.3065062368423</v>
      </c>
      <c r="H135" s="75">
        <f>$B33</f>
        <v>8895.9277900378747</v>
      </c>
      <c r="I135" s="10">
        <f>$B34</f>
        <v>9043.4871911460577</v>
      </c>
      <c r="J135" s="75">
        <f>$B35</f>
        <v>9192.8466030177806</v>
      </c>
      <c r="K135" s="75">
        <f>$B36</f>
        <v>9344.0147757795585</v>
      </c>
      <c r="L135" s="75">
        <f>$B37</f>
        <v>9497.0003200802112</v>
      </c>
      <c r="M135" s="75">
        <f>$B38</f>
        <v>9651.8117083526049</v>
      </c>
      <c r="N135" s="75">
        <f>$B39</f>
        <v>9808.4572762583957</v>
      </c>
      <c r="O135" s="75">
        <f>$B40</f>
        <v>9966.9452243144951</v>
      </c>
      <c r="P135" s="75">
        <f>$B41</f>
        <v>10127.283619699732</v>
      </c>
      <c r="Q135" s="75">
        <f>$B42</f>
        <v>10289.480398240035</v>
      </c>
      <c r="R135" s="75">
        <f>$B43</f>
        <v>10453.54336656994</v>
      </c>
      <c r="S135" s="75">
        <f>$B44</f>
        <v>10619.480204468251</v>
      </c>
      <c r="T135" s="75">
        <f>$B45</f>
        <v>10787.298467365204</v>
      </c>
      <c r="U135" s="75">
        <f>$B46</f>
        <v>10957.005589018441</v>
      </c>
      <c r="V135" s="75">
        <f>$B47</f>
        <v>11128.608884354571</v>
      </c>
      <c r="W135" s="75">
        <f>$B48</f>
        <v>11302.115552473253</v>
      </c>
      <c r="X135" s="75">
        <f>$B49</f>
        <v>11477.532679810105</v>
      </c>
      <c r="Y135" s="75">
        <f>$B50</f>
        <v>11654.867243454873</v>
      </c>
      <c r="Z135" s="75">
        <f>$B51</f>
        <v>0</v>
      </c>
      <c r="AA135" s="75">
        <f>$B52</f>
        <v>0</v>
      </c>
      <c r="AB135" s="75">
        <f>$B53</f>
        <v>0</v>
      </c>
      <c r="AC135" s="75">
        <f>$B54</f>
        <v>0</v>
      </c>
      <c r="AD135" s="75">
        <f>$B55</f>
        <v>0</v>
      </c>
      <c r="AE135" s="75">
        <f>$B56</f>
        <v>0</v>
      </c>
      <c r="AF135" s="75">
        <f>$B57</f>
        <v>0</v>
      </c>
      <c r="AG135" s="75">
        <f>$B58</f>
        <v>0</v>
      </c>
      <c r="AH135" s="75">
        <f>$B59</f>
        <v>0</v>
      </c>
      <c r="AI135" s="75">
        <f>$B60</f>
        <v>0</v>
      </c>
      <c r="AJ135" s="75">
        <f>$B61</f>
        <v>0</v>
      </c>
      <c r="AK135" s="75">
        <f>$B62</f>
        <v>0</v>
      </c>
      <c r="AL135" s="75">
        <f>$B63</f>
        <v>0</v>
      </c>
      <c r="AM135" s="75">
        <f>$B64</f>
        <v>0</v>
      </c>
      <c r="AN135" s="75">
        <f>$B65</f>
        <v>0</v>
      </c>
      <c r="AO135" s="75">
        <f>$B66</f>
        <v>0</v>
      </c>
      <c r="AP135" s="75">
        <f>$B67</f>
        <v>0</v>
      </c>
      <c r="AQ135" s="75">
        <f>$B68</f>
        <v>0</v>
      </c>
      <c r="AR135" s="10">
        <f>$B69</f>
        <v>0</v>
      </c>
      <c r="AS135" s="10">
        <f>$B70</f>
        <v>0</v>
      </c>
      <c r="AT135" s="10">
        <f>$B71</f>
        <v>0</v>
      </c>
      <c r="AU135" s="10">
        <f>$B72</f>
        <v>0</v>
      </c>
      <c r="AV135" s="10">
        <f>$B73</f>
        <v>0</v>
      </c>
      <c r="AW135" s="10">
        <f>$B74</f>
        <v>0</v>
      </c>
      <c r="AX135" s="10">
        <f>$B75</f>
        <v>0</v>
      </c>
      <c r="AY135" s="10">
        <f>$B76</f>
        <v>0</v>
      </c>
      <c r="AZ135" s="10">
        <f>$B77</f>
        <v>0</v>
      </c>
      <c r="BA135" s="10">
        <f>$B78</f>
        <v>0</v>
      </c>
      <c r="BB135" s="10">
        <f>$B79</f>
        <v>0</v>
      </c>
      <c r="BC135" s="10">
        <f>$B80</f>
        <v>0</v>
      </c>
      <c r="BD135" s="10">
        <f>$B81</f>
        <v>0</v>
      </c>
      <c r="BE135" s="10">
        <f>$B82</f>
        <v>0</v>
      </c>
      <c r="BF135" s="10">
        <f>$B83</f>
        <v>0</v>
      </c>
      <c r="BG135" s="10">
        <f>$B84</f>
        <v>0</v>
      </c>
      <c r="BH135" s="10">
        <f>$B85</f>
        <v>0</v>
      </c>
      <c r="BI135" s="10">
        <f>$B86</f>
        <v>0</v>
      </c>
      <c r="BJ135" s="10">
        <f>$B87</f>
        <v>0</v>
      </c>
      <c r="BK135" s="10">
        <f>$B88</f>
        <v>0</v>
      </c>
      <c r="BL135" s="10">
        <f>$B89</f>
        <v>0</v>
      </c>
      <c r="BM135" s="10">
        <f>$B90</f>
        <v>0</v>
      </c>
      <c r="BN135" s="10">
        <f>$B91</f>
        <v>0</v>
      </c>
      <c r="BO135" s="10">
        <f>$B92</f>
        <v>0</v>
      </c>
      <c r="BP135" s="10">
        <f>$B93</f>
        <v>0</v>
      </c>
      <c r="BQ135" s="10">
        <f>$B94</f>
        <v>0</v>
      </c>
      <c r="BR135" s="10">
        <f>$B95</f>
        <v>0</v>
      </c>
      <c r="BS135" s="10">
        <f>$B96</f>
        <v>0</v>
      </c>
      <c r="BT135" s="10">
        <f>$B97</f>
        <v>0</v>
      </c>
      <c r="BU135" s="10">
        <f>$B98</f>
        <v>0</v>
      </c>
      <c r="BV135" s="10">
        <f>$B99</f>
        <v>0</v>
      </c>
      <c r="BW135" s="10">
        <f>$B100</f>
        <v>0</v>
      </c>
      <c r="BX135" s="10">
        <f>$B101</f>
        <v>0</v>
      </c>
      <c r="BY135" s="10">
        <f>$B102</f>
        <v>0</v>
      </c>
      <c r="BZ135" s="10">
        <f>$B103</f>
        <v>0</v>
      </c>
      <c r="CA135" s="10">
        <f>SUM($C135:$BZ135)</f>
        <v>218323.88927732562</v>
      </c>
      <c r="CC135" s="9" t="s">
        <v>173</v>
      </c>
      <c r="CD135" s="9" t="s">
        <v>174</v>
      </c>
      <c r="CE135" s="9" t="s">
        <v>175</v>
      </c>
      <c r="CF135" s="9" t="s">
        <v>176</v>
      </c>
    </row>
    <row r="136" spans="1:84">
      <c r="A136" s="10"/>
      <c r="B136" s="10"/>
      <c r="C136" s="71" t="s">
        <v>28</v>
      </c>
      <c r="D136" s="71" t="s">
        <v>28</v>
      </c>
      <c r="E136" s="71" t="s">
        <v>28</v>
      </c>
      <c r="F136" s="71" t="s">
        <v>28</v>
      </c>
      <c r="G136" s="71" t="s">
        <v>28</v>
      </c>
      <c r="H136" s="71" t="s">
        <v>28</v>
      </c>
      <c r="I136" s="71" t="s">
        <v>28</v>
      </c>
      <c r="J136" s="71" t="s">
        <v>28</v>
      </c>
      <c r="K136" s="71" t="s">
        <v>28</v>
      </c>
      <c r="L136" s="71" t="s">
        <v>28</v>
      </c>
      <c r="M136" s="71" t="s">
        <v>28</v>
      </c>
      <c r="N136" s="71" t="s">
        <v>28</v>
      </c>
      <c r="O136" s="71" t="s">
        <v>28</v>
      </c>
      <c r="P136" s="71" t="s">
        <v>28</v>
      </c>
      <c r="Q136" s="71" t="s">
        <v>28</v>
      </c>
      <c r="R136" s="71" t="s">
        <v>28</v>
      </c>
      <c r="S136" s="71" t="s">
        <v>28</v>
      </c>
      <c r="T136" s="71" t="s">
        <v>28</v>
      </c>
      <c r="U136" s="71" t="s">
        <v>28</v>
      </c>
      <c r="V136" s="71" t="s">
        <v>28</v>
      </c>
      <c r="W136" s="71" t="s">
        <v>28</v>
      </c>
      <c r="X136" s="71" t="s">
        <v>28</v>
      </c>
      <c r="Y136" s="71" t="s">
        <v>28</v>
      </c>
      <c r="Z136" s="71" t="s">
        <v>28</v>
      </c>
      <c r="AA136" s="71" t="s">
        <v>28</v>
      </c>
      <c r="AB136" s="71" t="s">
        <v>28</v>
      </c>
      <c r="AC136" s="71" t="s">
        <v>28</v>
      </c>
      <c r="AD136" s="71" t="s">
        <v>28</v>
      </c>
      <c r="AE136" s="71" t="s">
        <v>28</v>
      </c>
      <c r="AF136" s="71" t="s">
        <v>28</v>
      </c>
      <c r="AG136" s="71" t="s">
        <v>28</v>
      </c>
      <c r="AH136" s="71" t="s">
        <v>28</v>
      </c>
      <c r="AI136" s="71" t="s">
        <v>28</v>
      </c>
      <c r="AJ136" s="71" t="s">
        <v>28</v>
      </c>
      <c r="AK136" s="71" t="s">
        <v>28</v>
      </c>
      <c r="AL136" s="71" t="s">
        <v>28</v>
      </c>
      <c r="AM136" s="71" t="s">
        <v>28</v>
      </c>
      <c r="AN136" s="71" t="s">
        <v>28</v>
      </c>
      <c r="AO136" s="71" t="s">
        <v>28</v>
      </c>
      <c r="AP136" s="71" t="s">
        <v>28</v>
      </c>
      <c r="AQ136" s="71" t="s">
        <v>28</v>
      </c>
      <c r="AR136" s="71" t="s">
        <v>28</v>
      </c>
      <c r="AS136" s="71" t="s">
        <v>28</v>
      </c>
      <c r="AT136" s="71" t="s">
        <v>28</v>
      </c>
      <c r="AU136" s="71" t="s">
        <v>28</v>
      </c>
      <c r="AV136" s="71" t="s">
        <v>28</v>
      </c>
      <c r="AW136" s="71" t="s">
        <v>28</v>
      </c>
      <c r="AX136" s="71" t="s">
        <v>28</v>
      </c>
      <c r="AY136" s="71" t="s">
        <v>28</v>
      </c>
      <c r="AZ136" s="71" t="s">
        <v>28</v>
      </c>
      <c r="BA136" s="71" t="s">
        <v>28</v>
      </c>
      <c r="BB136" s="71" t="s">
        <v>28</v>
      </c>
      <c r="BC136" s="71" t="s">
        <v>28</v>
      </c>
      <c r="BD136" s="71" t="s">
        <v>28</v>
      </c>
      <c r="BE136" s="71" t="s">
        <v>28</v>
      </c>
      <c r="BF136" s="71" t="s">
        <v>28</v>
      </c>
      <c r="BG136" s="71" t="s">
        <v>28</v>
      </c>
      <c r="BH136" s="71" t="s">
        <v>28</v>
      </c>
      <c r="BI136" s="71" t="s">
        <v>28</v>
      </c>
      <c r="BJ136" s="71" t="s">
        <v>28</v>
      </c>
      <c r="BK136" s="71" t="s">
        <v>28</v>
      </c>
      <c r="BL136" s="71" t="s">
        <v>28</v>
      </c>
      <c r="BM136" s="71" t="s">
        <v>28</v>
      </c>
      <c r="BN136" s="71" t="s">
        <v>28</v>
      </c>
      <c r="BO136" s="71" t="s">
        <v>28</v>
      </c>
      <c r="BP136" s="71" t="s">
        <v>28</v>
      </c>
      <c r="BQ136" s="71" t="s">
        <v>28</v>
      </c>
      <c r="BR136" s="71" t="s">
        <v>28</v>
      </c>
      <c r="BS136" s="71" t="s">
        <v>28</v>
      </c>
      <c r="BT136" s="71" t="s">
        <v>28</v>
      </c>
      <c r="BU136" s="71" t="s">
        <v>28</v>
      </c>
      <c r="BV136" s="71" t="s">
        <v>28</v>
      </c>
      <c r="BW136" s="71" t="s">
        <v>28</v>
      </c>
      <c r="BX136" s="71" t="s">
        <v>28</v>
      </c>
      <c r="BY136" s="71" t="s">
        <v>28</v>
      </c>
      <c r="BZ136" s="71" t="s">
        <v>28</v>
      </c>
      <c r="CA136" s="71" t="s">
        <v>28</v>
      </c>
      <c r="CC136" s="10"/>
      <c r="CD136" s="10"/>
      <c r="CE136" s="10"/>
      <c r="CF136" s="10"/>
    </row>
    <row r="137" spans="1:84">
      <c r="A137" s="76">
        <f>IF($B$132=1,CC137,IF($B$132=2,CD137,IF($B$132=3,CE137,IF($B$132=4,CF137,#VALUE!))))</f>
        <v>0.2</v>
      </c>
      <c r="B137" s="10">
        <f>+B136+1</f>
        <v>1</v>
      </c>
      <c r="C137" s="77">
        <f>C$135*$A137</f>
        <v>0</v>
      </c>
      <c r="E137" s="19"/>
      <c r="F137" s="19"/>
      <c r="G137" s="19"/>
      <c r="H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S137" s="10"/>
      <c r="AT137" s="10"/>
      <c r="AU137" s="10"/>
      <c r="AV137" s="10"/>
      <c r="AW137" s="10"/>
      <c r="AX137" s="10"/>
      <c r="AY137" s="10"/>
      <c r="AZ137" s="10"/>
      <c r="BA137" s="10"/>
      <c r="CA137" s="10">
        <f t="shared" ref="CA137:CA200" si="60">SUM($C137:$BZ137)</f>
        <v>0</v>
      </c>
      <c r="CC137" s="78">
        <v>1.5869999999999999E-2</v>
      </c>
      <c r="CD137" s="78">
        <v>3.7499999999999999E-2</v>
      </c>
      <c r="CE137" s="78">
        <v>0.14285999999999999</v>
      </c>
      <c r="CF137" s="78">
        <v>0.2</v>
      </c>
    </row>
    <row r="138" spans="1:84">
      <c r="A138" s="76">
        <f t="shared" ref="A138:A201" si="61">IF($B$132=1,CC138,IF($B$132=2,CD138,IF($B$132=3,CE138,IF($B$132=4,CF138,#VALUE!))))</f>
        <v>0.32</v>
      </c>
      <c r="B138" s="10">
        <f t="shared" ref="B138:B201" si="62">+B137+1</f>
        <v>2</v>
      </c>
      <c r="C138" s="77">
        <f t="shared" ref="C138:C201" si="63">C$135*$A138</f>
        <v>0</v>
      </c>
      <c r="D138" s="15">
        <f>D$135*$A137</f>
        <v>1661.7207789867266</v>
      </c>
      <c r="E138" s="19"/>
      <c r="F138" s="19"/>
      <c r="G138" s="19"/>
      <c r="H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S138" s="10"/>
      <c r="AT138" s="10"/>
      <c r="AU138" s="10"/>
      <c r="AV138" s="10"/>
      <c r="AW138" s="10"/>
      <c r="AX138" s="10"/>
      <c r="AY138" s="10"/>
      <c r="AZ138" s="10"/>
      <c r="BA138" s="10"/>
      <c r="CA138" s="10">
        <f t="shared" si="60"/>
        <v>1661.7207789867266</v>
      </c>
      <c r="CC138" s="78">
        <v>3.175E-2</v>
      </c>
      <c r="CD138" s="78">
        <v>7.2190000000000004E-2</v>
      </c>
      <c r="CE138" s="78">
        <v>0.24490000000000001</v>
      </c>
      <c r="CF138" s="78">
        <v>0.32</v>
      </c>
    </row>
    <row r="139" spans="1:84">
      <c r="A139" s="76">
        <f t="shared" si="61"/>
        <v>0.192</v>
      </c>
      <c r="B139" s="10">
        <f t="shared" si="62"/>
        <v>3</v>
      </c>
      <c r="C139" s="77">
        <f t="shared" si="63"/>
        <v>0</v>
      </c>
      <c r="D139" s="15">
        <f t="shared" ref="D139:D202" si="64">D$135*$A138</f>
        <v>2658.7532463787625</v>
      </c>
      <c r="E139" s="19">
        <f>E$135*$A137</f>
        <v>1693.9419725150588</v>
      </c>
      <c r="F139" s="19"/>
      <c r="G139" s="19"/>
      <c r="H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S139" s="10"/>
      <c r="AT139" s="10"/>
      <c r="AU139" s="10"/>
      <c r="AV139" s="10"/>
      <c r="AW139" s="10"/>
      <c r="AX139" s="10"/>
      <c r="AY139" s="10"/>
      <c r="AZ139" s="10"/>
      <c r="BA139" s="10"/>
      <c r="CA139" s="10">
        <f t="shared" si="60"/>
        <v>4352.6952188938212</v>
      </c>
      <c r="CC139" s="78">
        <v>3.175E-2</v>
      </c>
      <c r="CD139" s="78">
        <v>6.6780000000000006E-2</v>
      </c>
      <c r="CE139" s="78">
        <v>0.17493</v>
      </c>
      <c r="CF139" s="78">
        <v>0.192</v>
      </c>
    </row>
    <row r="140" spans="1:84">
      <c r="A140" s="76">
        <f t="shared" si="61"/>
        <v>0.1152</v>
      </c>
      <c r="B140" s="10">
        <f t="shared" si="62"/>
        <v>4</v>
      </c>
      <c r="C140" s="77">
        <f t="shared" si="63"/>
        <v>0</v>
      </c>
      <c r="D140" s="15">
        <f t="shared" si="64"/>
        <v>1595.2519478272575</v>
      </c>
      <c r="E140" s="19">
        <f t="shared" ref="E140:E203" si="65">E$135*$A138</f>
        <v>2710.3071560240937</v>
      </c>
      <c r="F140" s="19">
        <f>F$135*$A137</f>
        <v>1720.1124238276934</v>
      </c>
      <c r="G140" s="19"/>
      <c r="H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S140" s="10"/>
      <c r="AT140" s="10"/>
      <c r="AU140" s="10"/>
      <c r="AV140" s="10"/>
      <c r="AW140" s="10"/>
      <c r="AX140" s="10"/>
      <c r="AY140" s="10"/>
      <c r="AZ140" s="10"/>
      <c r="BA140" s="10"/>
      <c r="CA140" s="10">
        <f t="shared" si="60"/>
        <v>6025.6715276790446</v>
      </c>
      <c r="CC140" s="78">
        <v>3.175E-2</v>
      </c>
      <c r="CD140" s="78">
        <v>6.1780000000000002E-2</v>
      </c>
      <c r="CE140" s="78">
        <v>0.12495000000000001</v>
      </c>
      <c r="CF140" s="78">
        <v>0.1152</v>
      </c>
    </row>
    <row r="141" spans="1:84">
      <c r="A141" s="76">
        <f t="shared" si="61"/>
        <v>0.1152</v>
      </c>
      <c r="B141" s="10">
        <f t="shared" si="62"/>
        <v>5</v>
      </c>
      <c r="C141" s="77">
        <f t="shared" si="63"/>
        <v>0</v>
      </c>
      <c r="D141" s="15">
        <f t="shared" si="64"/>
        <v>957.15116869635449</v>
      </c>
      <c r="E141" s="19">
        <f t="shared" si="65"/>
        <v>1626.1842936144562</v>
      </c>
      <c r="F141" s="19">
        <f t="shared" ref="F141:F204" si="66">F$135*$A138</f>
        <v>2752.1798781243097</v>
      </c>
      <c r="G141" s="19">
        <f>G$135*$A137</f>
        <v>1749.4613012473685</v>
      </c>
      <c r="H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S141" s="10"/>
      <c r="AT141" s="10"/>
      <c r="AU141" s="10"/>
      <c r="AV141" s="10"/>
      <c r="AW141" s="10"/>
      <c r="AX141" s="10"/>
      <c r="AY141" s="10"/>
      <c r="AZ141" s="10"/>
      <c r="BA141" s="10"/>
      <c r="CA141" s="10">
        <f t="shared" si="60"/>
        <v>7084.9766416824887</v>
      </c>
      <c r="CC141" s="78">
        <v>3.175E-2</v>
      </c>
      <c r="CD141" s="78">
        <v>5.7149999999999999E-2</v>
      </c>
      <c r="CE141" s="78">
        <v>8.9249999999999996E-2</v>
      </c>
      <c r="CF141" s="78">
        <v>0.1152</v>
      </c>
    </row>
    <row r="142" spans="1:84">
      <c r="A142" s="76">
        <f t="shared" si="61"/>
        <v>5.7599999999999998E-2</v>
      </c>
      <c r="B142" s="10">
        <f t="shared" si="62"/>
        <v>6</v>
      </c>
      <c r="C142" s="77">
        <f t="shared" si="63"/>
        <v>0</v>
      </c>
      <c r="D142" s="15">
        <f t="shared" si="64"/>
        <v>957.15116869635449</v>
      </c>
      <c r="E142" s="19">
        <f t="shared" si="65"/>
        <v>975.71057616867381</v>
      </c>
      <c r="F142" s="19">
        <f t="shared" si="66"/>
        <v>1651.3079268745857</v>
      </c>
      <c r="G142" s="19">
        <f t="shared" ref="G142:G205" si="67">G$135*$A138</f>
        <v>2799.1380819957894</v>
      </c>
      <c r="H142" s="19">
        <f>H$135*$A137</f>
        <v>1779.1855580075751</v>
      </c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S142" s="10"/>
      <c r="AT142" s="10"/>
      <c r="AU142" s="10"/>
      <c r="AV142" s="10"/>
      <c r="AW142" s="10"/>
      <c r="AX142" s="10"/>
      <c r="AY142" s="10"/>
      <c r="AZ142" s="10"/>
      <c r="BA142" s="10"/>
      <c r="CA142" s="10">
        <f t="shared" si="60"/>
        <v>8162.4933117429791</v>
      </c>
      <c r="CC142" s="78">
        <v>3.175E-2</v>
      </c>
      <c r="CD142" s="78">
        <v>5.2859999999999997E-2</v>
      </c>
      <c r="CE142" s="78">
        <v>8.9249999999999996E-2</v>
      </c>
      <c r="CF142" s="78">
        <v>5.7599999999999998E-2</v>
      </c>
    </row>
    <row r="143" spans="1:84">
      <c r="A143" s="76">
        <f t="shared" si="61"/>
        <v>0</v>
      </c>
      <c r="B143" s="10">
        <f t="shared" si="62"/>
        <v>7</v>
      </c>
      <c r="C143" s="77">
        <f t="shared" si="63"/>
        <v>0</v>
      </c>
      <c r="D143" s="15">
        <f t="shared" si="64"/>
        <v>478.57558434817724</v>
      </c>
      <c r="E143" s="19">
        <f t="shared" si="65"/>
        <v>975.71057616867381</v>
      </c>
      <c r="F143" s="19">
        <f t="shared" si="66"/>
        <v>990.78475612475142</v>
      </c>
      <c r="G143" s="19">
        <f t="shared" si="67"/>
        <v>1679.4828491974738</v>
      </c>
      <c r="H143" s="19">
        <f t="shared" ref="H143:H206" si="68">H$135*$A138</f>
        <v>2846.69689281212</v>
      </c>
      <c r="I143" s="15">
        <f>I$135*$A137</f>
        <v>1808.6974382292117</v>
      </c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S143" s="10"/>
      <c r="AT143" s="10"/>
      <c r="AU143" s="10"/>
      <c r="AV143" s="10"/>
      <c r="AW143" s="10"/>
      <c r="AX143" s="10"/>
      <c r="AY143" s="10"/>
      <c r="AZ143" s="10"/>
      <c r="BA143" s="10"/>
      <c r="CA143" s="10">
        <f t="shared" si="60"/>
        <v>8779.9480968804073</v>
      </c>
      <c r="CC143" s="78">
        <v>3.175E-2</v>
      </c>
      <c r="CD143" s="78">
        <v>4.8899999999999999E-2</v>
      </c>
      <c r="CE143" s="78">
        <v>8.9249999999999996E-2</v>
      </c>
      <c r="CF143" s="78">
        <v>0</v>
      </c>
    </row>
    <row r="144" spans="1:84">
      <c r="A144" s="76">
        <f t="shared" si="61"/>
        <v>0</v>
      </c>
      <c r="B144" s="10">
        <f t="shared" si="62"/>
        <v>8</v>
      </c>
      <c r="C144" s="77">
        <f t="shared" si="63"/>
        <v>0</v>
      </c>
      <c r="D144" s="15">
        <f t="shared" si="64"/>
        <v>0</v>
      </c>
      <c r="E144" s="19">
        <f t="shared" si="65"/>
        <v>487.85528808433691</v>
      </c>
      <c r="F144" s="19">
        <f t="shared" si="66"/>
        <v>990.78475612475142</v>
      </c>
      <c r="G144" s="19">
        <f t="shared" si="67"/>
        <v>1007.6897095184842</v>
      </c>
      <c r="H144" s="19">
        <f t="shared" si="68"/>
        <v>1708.018135687272</v>
      </c>
      <c r="I144" s="15">
        <f t="shared" ref="I144:I207" si="69">I$135*$A138</f>
        <v>2893.9159011667384</v>
      </c>
      <c r="J144" s="19">
        <f>J$135*$A137</f>
        <v>1838.5693206035562</v>
      </c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S144" s="10"/>
      <c r="AT144" s="10"/>
      <c r="AU144" s="10"/>
      <c r="AV144" s="10"/>
      <c r="AW144" s="10"/>
      <c r="AX144" s="10"/>
      <c r="AY144" s="10"/>
      <c r="AZ144" s="10"/>
      <c r="BA144" s="10"/>
      <c r="CA144" s="10">
        <f t="shared" si="60"/>
        <v>8926.8331111851385</v>
      </c>
      <c r="CC144" s="78">
        <v>3.175E-2</v>
      </c>
      <c r="CD144" s="78">
        <v>4.5229999999999999E-2</v>
      </c>
      <c r="CE144" s="78">
        <v>4.4609999999999997E-2</v>
      </c>
      <c r="CF144" s="78">
        <v>0</v>
      </c>
    </row>
    <row r="145" spans="1:84">
      <c r="A145" s="76">
        <f t="shared" si="61"/>
        <v>0</v>
      </c>
      <c r="B145" s="10">
        <f t="shared" si="62"/>
        <v>9</v>
      </c>
      <c r="C145" s="77">
        <f t="shared" si="63"/>
        <v>0</v>
      </c>
      <c r="D145" s="15">
        <f t="shared" si="64"/>
        <v>0</v>
      </c>
      <c r="E145" s="19">
        <f t="shared" si="65"/>
        <v>0</v>
      </c>
      <c r="F145" s="19">
        <f t="shared" si="66"/>
        <v>495.39237806237571</v>
      </c>
      <c r="G145" s="19">
        <f t="shared" si="67"/>
        <v>1007.6897095184842</v>
      </c>
      <c r="H145" s="19">
        <f t="shared" si="68"/>
        <v>1024.8108814123632</v>
      </c>
      <c r="I145" s="15">
        <f t="shared" si="69"/>
        <v>1736.3495407000432</v>
      </c>
      <c r="J145" s="19">
        <f t="shared" ref="J145:J208" si="70">J$135*$A138</f>
        <v>2941.7109129656897</v>
      </c>
      <c r="K145" s="19">
        <f>K$135*$A137</f>
        <v>1868.8029551559118</v>
      </c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S145" s="10"/>
      <c r="AT145" s="10"/>
      <c r="AU145" s="10"/>
      <c r="AV145" s="10"/>
      <c r="AW145" s="10"/>
      <c r="AX145" s="10"/>
      <c r="AY145" s="10"/>
      <c r="AZ145" s="10"/>
      <c r="BA145" s="10"/>
      <c r="CA145" s="10">
        <f t="shared" si="60"/>
        <v>9074.7563778148669</v>
      </c>
      <c r="CC145" s="78">
        <v>3.175E-2</v>
      </c>
      <c r="CD145" s="78">
        <v>4.4609999999999997E-2</v>
      </c>
      <c r="CE145" s="78">
        <v>0</v>
      </c>
      <c r="CF145" s="78">
        <v>0</v>
      </c>
    </row>
    <row r="146" spans="1:84">
      <c r="A146" s="76">
        <f t="shared" si="61"/>
        <v>0</v>
      </c>
      <c r="B146" s="10">
        <f t="shared" si="62"/>
        <v>10</v>
      </c>
      <c r="C146" s="77">
        <f t="shared" si="63"/>
        <v>0</v>
      </c>
      <c r="D146" s="15">
        <f t="shared" si="64"/>
        <v>0</v>
      </c>
      <c r="E146" s="19">
        <f t="shared" si="65"/>
        <v>0</v>
      </c>
      <c r="F146" s="19">
        <f t="shared" si="66"/>
        <v>0</v>
      </c>
      <c r="G146" s="19">
        <f t="shared" si="67"/>
        <v>503.84485475924208</v>
      </c>
      <c r="H146" s="19">
        <f t="shared" si="68"/>
        <v>1024.8108814123632</v>
      </c>
      <c r="I146" s="15">
        <f t="shared" si="69"/>
        <v>1041.8097244200258</v>
      </c>
      <c r="J146" s="19">
        <f t="shared" si="70"/>
        <v>1765.0265477794139</v>
      </c>
      <c r="K146" s="19">
        <f t="shared" ref="K146:K209" si="71">K$135*$A138</f>
        <v>2990.0847282494587</v>
      </c>
      <c r="L146" s="19">
        <f>L$135*$A137</f>
        <v>1899.4000640160423</v>
      </c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S146" s="10"/>
      <c r="AT146" s="10"/>
      <c r="AU146" s="10"/>
      <c r="AV146" s="10"/>
      <c r="AW146" s="10"/>
      <c r="AX146" s="10"/>
      <c r="AY146" s="10"/>
      <c r="AZ146" s="10"/>
      <c r="BA146" s="10"/>
      <c r="CA146" s="10">
        <f t="shared" si="60"/>
        <v>9224.9768006365466</v>
      </c>
      <c r="CC146" s="78">
        <v>3.175E-2</v>
      </c>
      <c r="CD146" s="78">
        <v>4.4609999999999997E-2</v>
      </c>
      <c r="CE146" s="78">
        <v>0</v>
      </c>
      <c r="CF146" s="78">
        <v>0</v>
      </c>
    </row>
    <row r="147" spans="1:84">
      <c r="A147" s="76">
        <f t="shared" si="61"/>
        <v>0</v>
      </c>
      <c r="B147" s="10">
        <f t="shared" si="62"/>
        <v>11</v>
      </c>
      <c r="C147" s="77">
        <f t="shared" si="63"/>
        <v>0</v>
      </c>
      <c r="D147" s="15">
        <f t="shared" si="64"/>
        <v>0</v>
      </c>
      <c r="E147" s="19">
        <f t="shared" si="65"/>
        <v>0</v>
      </c>
      <c r="F147" s="19">
        <f t="shared" si="66"/>
        <v>0</v>
      </c>
      <c r="G147" s="19">
        <f t="shared" si="67"/>
        <v>0</v>
      </c>
      <c r="H147" s="19">
        <f t="shared" si="68"/>
        <v>512.40544070618159</v>
      </c>
      <c r="I147" s="15">
        <f t="shared" si="69"/>
        <v>1041.8097244200258</v>
      </c>
      <c r="J147" s="19">
        <f t="shared" si="70"/>
        <v>1059.0159286676483</v>
      </c>
      <c r="K147" s="19">
        <f t="shared" si="71"/>
        <v>1794.0508369496752</v>
      </c>
      <c r="L147" s="19">
        <f t="shared" ref="L147:L210" si="72">L$135*$A138</f>
        <v>3039.0401024256676</v>
      </c>
      <c r="M147" s="19">
        <f>M$135*$A137</f>
        <v>1930.3623416705211</v>
      </c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S147" s="10"/>
      <c r="AT147" s="10"/>
      <c r="AU147" s="10"/>
      <c r="AV147" s="10"/>
      <c r="AW147" s="10"/>
      <c r="AX147" s="10"/>
      <c r="AY147" s="10"/>
      <c r="AZ147" s="10"/>
      <c r="BA147" s="10"/>
      <c r="CA147" s="10">
        <f t="shared" si="60"/>
        <v>9376.6843748397205</v>
      </c>
      <c r="CC147" s="78">
        <v>3.175E-2</v>
      </c>
      <c r="CD147" s="78">
        <v>4.4609999999999997E-2</v>
      </c>
      <c r="CE147" s="78">
        <v>0</v>
      </c>
      <c r="CF147" s="78">
        <v>0</v>
      </c>
    </row>
    <row r="148" spans="1:84">
      <c r="A148" s="76">
        <f t="shared" si="61"/>
        <v>0</v>
      </c>
      <c r="B148" s="10">
        <f t="shared" si="62"/>
        <v>12</v>
      </c>
      <c r="C148" s="77">
        <f t="shared" si="63"/>
        <v>0</v>
      </c>
      <c r="D148" s="15">
        <f t="shared" si="64"/>
        <v>0</v>
      </c>
      <c r="E148" s="19">
        <f t="shared" si="65"/>
        <v>0</v>
      </c>
      <c r="F148" s="19">
        <f t="shared" si="66"/>
        <v>0</v>
      </c>
      <c r="G148" s="19">
        <f t="shared" si="67"/>
        <v>0</v>
      </c>
      <c r="H148" s="19">
        <f t="shared" si="68"/>
        <v>0</v>
      </c>
      <c r="I148" s="15">
        <f t="shared" si="69"/>
        <v>520.90486221001288</v>
      </c>
      <c r="J148" s="19">
        <f t="shared" si="70"/>
        <v>1059.0159286676483</v>
      </c>
      <c r="K148" s="19">
        <f t="shared" si="71"/>
        <v>1076.4305021698051</v>
      </c>
      <c r="L148" s="19">
        <f t="shared" si="72"/>
        <v>1823.4240614554005</v>
      </c>
      <c r="M148" s="19">
        <f t="shared" ref="M148:M211" si="73">M$135*$A138</f>
        <v>3088.5797466728336</v>
      </c>
      <c r="N148" s="19">
        <f>N$135*$A137</f>
        <v>1961.6914552516791</v>
      </c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S148" s="10"/>
      <c r="AT148" s="10"/>
      <c r="AU148" s="10"/>
      <c r="AV148" s="10"/>
      <c r="AW148" s="10"/>
      <c r="AX148" s="10"/>
      <c r="AY148" s="10"/>
      <c r="AZ148" s="10"/>
      <c r="BA148" s="10"/>
      <c r="CA148" s="10">
        <f t="shared" si="60"/>
        <v>9530.04655642738</v>
      </c>
      <c r="CC148" s="78">
        <v>3.175E-2</v>
      </c>
      <c r="CD148" s="78">
        <v>4.4609999999999997E-2</v>
      </c>
      <c r="CE148" s="78">
        <v>0</v>
      </c>
      <c r="CF148" s="78">
        <v>0</v>
      </c>
    </row>
    <row r="149" spans="1:84">
      <c r="A149" s="76">
        <f t="shared" si="61"/>
        <v>0</v>
      </c>
      <c r="B149" s="10">
        <f t="shared" si="62"/>
        <v>13</v>
      </c>
      <c r="C149" s="77">
        <f t="shared" si="63"/>
        <v>0</v>
      </c>
      <c r="D149" s="15">
        <f t="shared" si="64"/>
        <v>0</v>
      </c>
      <c r="E149" s="19">
        <f t="shared" si="65"/>
        <v>0</v>
      </c>
      <c r="F149" s="19">
        <f t="shared" si="66"/>
        <v>0</v>
      </c>
      <c r="G149" s="19">
        <f t="shared" si="67"/>
        <v>0</v>
      </c>
      <c r="H149" s="19">
        <f t="shared" si="68"/>
        <v>0</v>
      </c>
      <c r="I149" s="15">
        <f t="shared" si="69"/>
        <v>0</v>
      </c>
      <c r="J149" s="19">
        <f t="shared" si="70"/>
        <v>529.50796433382413</v>
      </c>
      <c r="K149" s="19">
        <f t="shared" si="71"/>
        <v>1076.4305021698051</v>
      </c>
      <c r="L149" s="19">
        <f t="shared" si="72"/>
        <v>1094.0544368732403</v>
      </c>
      <c r="M149" s="19">
        <f t="shared" si="73"/>
        <v>1853.1478480037001</v>
      </c>
      <c r="N149" s="19">
        <f t="shared" ref="N149:N212" si="74">N$135*$A138</f>
        <v>3138.7063284026867</v>
      </c>
      <c r="O149" s="19">
        <f>O$135*$A137</f>
        <v>1993.389044862899</v>
      </c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S149" s="10"/>
      <c r="AT149" s="10"/>
      <c r="AU149" s="10"/>
      <c r="AV149" s="10"/>
      <c r="AW149" s="10"/>
      <c r="AX149" s="10"/>
      <c r="AY149" s="10"/>
      <c r="AZ149" s="10"/>
      <c r="BA149" s="10"/>
      <c r="CA149" s="10">
        <f t="shared" si="60"/>
        <v>9685.2361246461551</v>
      </c>
      <c r="CC149" s="78">
        <v>3.175E-2</v>
      </c>
      <c r="CD149" s="78">
        <v>4.4609999999999997E-2</v>
      </c>
      <c r="CE149" s="78">
        <v>0</v>
      </c>
      <c r="CF149" s="78">
        <v>0</v>
      </c>
    </row>
    <row r="150" spans="1:84">
      <c r="A150" s="76">
        <f t="shared" si="61"/>
        <v>0</v>
      </c>
      <c r="B150" s="10">
        <f t="shared" si="62"/>
        <v>14</v>
      </c>
      <c r="C150" s="77">
        <f t="shared" si="63"/>
        <v>0</v>
      </c>
      <c r="D150" s="15">
        <f t="shared" si="64"/>
        <v>0</v>
      </c>
      <c r="E150" s="19">
        <f t="shared" si="65"/>
        <v>0</v>
      </c>
      <c r="F150" s="19">
        <f t="shared" si="66"/>
        <v>0</v>
      </c>
      <c r="G150" s="19">
        <f t="shared" si="67"/>
        <v>0</v>
      </c>
      <c r="H150" s="19">
        <f t="shared" si="68"/>
        <v>0</v>
      </c>
      <c r="I150" s="15">
        <f t="shared" si="69"/>
        <v>0</v>
      </c>
      <c r="J150" s="19">
        <f t="shared" si="70"/>
        <v>0</v>
      </c>
      <c r="K150" s="19">
        <f t="shared" si="71"/>
        <v>538.21525108490255</v>
      </c>
      <c r="L150" s="19">
        <f t="shared" si="72"/>
        <v>1094.0544368732403</v>
      </c>
      <c r="M150" s="19">
        <f t="shared" si="73"/>
        <v>1111.88870880222</v>
      </c>
      <c r="N150" s="19">
        <f t="shared" si="74"/>
        <v>1883.223797041612</v>
      </c>
      <c r="O150" s="19">
        <f t="shared" ref="O150:O212" si="75">O$135*$A138</f>
        <v>3189.4224717806387</v>
      </c>
      <c r="P150" s="19">
        <f>P$135*$A137</f>
        <v>2025.4567239399466</v>
      </c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S150" s="10"/>
      <c r="AT150" s="10"/>
      <c r="AU150" s="10"/>
      <c r="AV150" s="10"/>
      <c r="AW150" s="10"/>
      <c r="AX150" s="10"/>
      <c r="AY150" s="10"/>
      <c r="AZ150" s="10"/>
      <c r="BA150" s="10"/>
      <c r="CA150" s="10">
        <f t="shared" si="60"/>
        <v>9842.2613895225586</v>
      </c>
      <c r="CC150" s="78">
        <v>3.175E-2</v>
      </c>
      <c r="CD150" s="78">
        <v>4.4609999999999997E-2</v>
      </c>
      <c r="CE150" s="78">
        <v>0</v>
      </c>
      <c r="CF150" s="78">
        <v>0</v>
      </c>
    </row>
    <row r="151" spans="1:84">
      <c r="A151" s="76">
        <f t="shared" si="61"/>
        <v>0</v>
      </c>
      <c r="B151" s="10">
        <f t="shared" si="62"/>
        <v>15</v>
      </c>
      <c r="C151" s="77">
        <f t="shared" si="63"/>
        <v>0</v>
      </c>
      <c r="D151" s="15">
        <f t="shared" si="64"/>
        <v>0</v>
      </c>
      <c r="E151" s="19">
        <f t="shared" si="65"/>
        <v>0</v>
      </c>
      <c r="F151" s="19">
        <f t="shared" si="66"/>
        <v>0</v>
      </c>
      <c r="G151" s="19">
        <f t="shared" si="67"/>
        <v>0</v>
      </c>
      <c r="H151" s="19">
        <f t="shared" si="68"/>
        <v>0</v>
      </c>
      <c r="I151" s="15">
        <f t="shared" si="69"/>
        <v>0</v>
      </c>
      <c r="J151" s="19">
        <f t="shared" si="70"/>
        <v>0</v>
      </c>
      <c r="K151" s="19">
        <f t="shared" si="71"/>
        <v>0</v>
      </c>
      <c r="L151" s="19">
        <f t="shared" si="72"/>
        <v>547.02721843662016</v>
      </c>
      <c r="M151" s="19">
        <f t="shared" si="73"/>
        <v>1111.88870880222</v>
      </c>
      <c r="N151" s="19">
        <f t="shared" si="74"/>
        <v>1129.9342782249671</v>
      </c>
      <c r="O151" s="19">
        <f t="shared" si="75"/>
        <v>1913.6534830683831</v>
      </c>
      <c r="P151" s="19">
        <f t="shared" ref="P151:P212" si="76">P$135*$A138</f>
        <v>3240.7307583039146</v>
      </c>
      <c r="Q151" s="19">
        <f>Q$135*$A137</f>
        <v>2057.8960796480073</v>
      </c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S151" s="10"/>
      <c r="AT151" s="10"/>
      <c r="AU151" s="10"/>
      <c r="AV151" s="10"/>
      <c r="AW151" s="10"/>
      <c r="AX151" s="10"/>
      <c r="AY151" s="10"/>
      <c r="AZ151" s="10"/>
      <c r="BA151" s="10"/>
      <c r="CA151" s="10">
        <f t="shared" si="60"/>
        <v>10001.130526484112</v>
      </c>
      <c r="CC151" s="78">
        <v>3.175E-2</v>
      </c>
      <c r="CD151" s="78">
        <v>4.4609999999999997E-2</v>
      </c>
      <c r="CE151" s="78">
        <v>0</v>
      </c>
      <c r="CF151" s="78">
        <v>0</v>
      </c>
    </row>
    <row r="152" spans="1:84">
      <c r="A152" s="76">
        <f t="shared" si="61"/>
        <v>0</v>
      </c>
      <c r="B152" s="10">
        <f t="shared" si="62"/>
        <v>16</v>
      </c>
      <c r="C152" s="77">
        <f t="shared" si="63"/>
        <v>0</v>
      </c>
      <c r="D152" s="15">
        <f t="shared" si="64"/>
        <v>0</v>
      </c>
      <c r="E152" s="19">
        <f t="shared" si="65"/>
        <v>0</v>
      </c>
      <c r="F152" s="19">
        <f t="shared" si="66"/>
        <v>0</v>
      </c>
      <c r="G152" s="19">
        <f t="shared" si="67"/>
        <v>0</v>
      </c>
      <c r="H152" s="19">
        <f t="shared" si="68"/>
        <v>0</v>
      </c>
      <c r="I152" s="15">
        <f t="shared" si="69"/>
        <v>0</v>
      </c>
      <c r="J152" s="19">
        <f t="shared" si="70"/>
        <v>0</v>
      </c>
      <c r="K152" s="19">
        <f t="shared" si="71"/>
        <v>0</v>
      </c>
      <c r="L152" s="19">
        <f t="shared" si="72"/>
        <v>0</v>
      </c>
      <c r="M152" s="19">
        <f t="shared" si="73"/>
        <v>555.94435440110999</v>
      </c>
      <c r="N152" s="19">
        <f t="shared" si="74"/>
        <v>1129.9342782249671</v>
      </c>
      <c r="O152" s="19">
        <f t="shared" si="75"/>
        <v>1148.1920898410299</v>
      </c>
      <c r="P152" s="19">
        <f t="shared" si="76"/>
        <v>1944.4384549823487</v>
      </c>
      <c r="Q152" s="19">
        <f t="shared" ref="Q152:Q212" si="77">Q$135*$A138</f>
        <v>3292.6337274368116</v>
      </c>
      <c r="R152" s="19">
        <f>R$135*$A137</f>
        <v>2090.7086733139881</v>
      </c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S152" s="10"/>
      <c r="AT152" s="10"/>
      <c r="AU152" s="10"/>
      <c r="AV152" s="10"/>
      <c r="AW152" s="10"/>
      <c r="AX152" s="10"/>
      <c r="AY152" s="10"/>
      <c r="AZ152" s="10"/>
      <c r="BA152" s="10"/>
      <c r="CA152" s="10">
        <f t="shared" si="60"/>
        <v>10161.851578200256</v>
      </c>
      <c r="CC152" s="78">
        <v>3.175E-2</v>
      </c>
      <c r="CD152" s="78">
        <v>4.4609999999999997E-2</v>
      </c>
      <c r="CE152" s="78">
        <v>0</v>
      </c>
      <c r="CF152" s="78">
        <v>0</v>
      </c>
    </row>
    <row r="153" spans="1:84">
      <c r="A153" s="76">
        <f t="shared" si="61"/>
        <v>0</v>
      </c>
      <c r="B153" s="10">
        <f t="shared" si="62"/>
        <v>17</v>
      </c>
      <c r="C153" s="77">
        <f t="shared" si="63"/>
        <v>0</v>
      </c>
      <c r="D153" s="15">
        <f t="shared" si="64"/>
        <v>0</v>
      </c>
      <c r="E153" s="19">
        <f t="shared" si="65"/>
        <v>0</v>
      </c>
      <c r="F153" s="19">
        <f t="shared" si="66"/>
        <v>0</v>
      </c>
      <c r="G153" s="19">
        <f t="shared" si="67"/>
        <v>0</v>
      </c>
      <c r="H153" s="19">
        <f t="shared" si="68"/>
        <v>0</v>
      </c>
      <c r="I153" s="15">
        <f t="shared" si="69"/>
        <v>0</v>
      </c>
      <c r="J153" s="19">
        <f t="shared" si="70"/>
        <v>0</v>
      </c>
      <c r="K153" s="19">
        <f t="shared" si="71"/>
        <v>0</v>
      </c>
      <c r="L153" s="19">
        <f t="shared" si="72"/>
        <v>0</v>
      </c>
      <c r="M153" s="19">
        <f t="shared" si="73"/>
        <v>0</v>
      </c>
      <c r="N153" s="19">
        <f t="shared" si="74"/>
        <v>564.96713911248355</v>
      </c>
      <c r="O153" s="19">
        <f t="shared" si="75"/>
        <v>1148.1920898410299</v>
      </c>
      <c r="P153" s="19">
        <f t="shared" si="76"/>
        <v>1166.6630729894091</v>
      </c>
      <c r="Q153" s="19">
        <f t="shared" si="77"/>
        <v>1975.5802364620868</v>
      </c>
      <c r="R153" s="19">
        <f t="shared" ref="R153:R212" si="78">R$135*$A138</f>
        <v>3345.1338773023808</v>
      </c>
      <c r="S153" s="19">
        <f>S$135*$A137</f>
        <v>2123.8960408936505</v>
      </c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S153" s="10"/>
      <c r="AT153" s="10"/>
      <c r="AU153" s="10"/>
      <c r="AV153" s="10"/>
      <c r="AW153" s="10"/>
      <c r="AX153" s="10"/>
      <c r="AY153" s="10"/>
      <c r="AZ153" s="10"/>
      <c r="BA153" s="10"/>
      <c r="CA153" s="10">
        <f t="shared" si="60"/>
        <v>10324.43245660104</v>
      </c>
      <c r="CC153" s="78">
        <v>3.175E-2</v>
      </c>
      <c r="CD153" s="78">
        <v>4.4609999999999997E-2</v>
      </c>
      <c r="CE153" s="78">
        <v>0</v>
      </c>
      <c r="CF153" s="78">
        <v>0</v>
      </c>
    </row>
    <row r="154" spans="1:84">
      <c r="A154" s="76">
        <f t="shared" si="61"/>
        <v>0</v>
      </c>
      <c r="B154" s="10">
        <f t="shared" si="62"/>
        <v>18</v>
      </c>
      <c r="C154" s="77">
        <f t="shared" si="63"/>
        <v>0</v>
      </c>
      <c r="D154" s="15">
        <f t="shared" si="64"/>
        <v>0</v>
      </c>
      <c r="E154" s="19">
        <f t="shared" si="65"/>
        <v>0</v>
      </c>
      <c r="F154" s="19">
        <f t="shared" si="66"/>
        <v>0</v>
      </c>
      <c r="G154" s="19">
        <f t="shared" si="67"/>
        <v>0</v>
      </c>
      <c r="H154" s="19">
        <f t="shared" si="68"/>
        <v>0</v>
      </c>
      <c r="I154" s="15">
        <f t="shared" si="69"/>
        <v>0</v>
      </c>
      <c r="J154" s="19">
        <f t="shared" si="70"/>
        <v>0</v>
      </c>
      <c r="K154" s="19">
        <f t="shared" si="71"/>
        <v>0</v>
      </c>
      <c r="L154" s="19">
        <f t="shared" si="72"/>
        <v>0</v>
      </c>
      <c r="M154" s="19">
        <f t="shared" si="73"/>
        <v>0</v>
      </c>
      <c r="N154" s="19">
        <f t="shared" si="74"/>
        <v>0</v>
      </c>
      <c r="O154" s="19">
        <f t="shared" si="75"/>
        <v>574.09604492051494</v>
      </c>
      <c r="P154" s="19">
        <f t="shared" si="76"/>
        <v>1166.6630729894091</v>
      </c>
      <c r="Q154" s="19">
        <f t="shared" si="77"/>
        <v>1185.3481418772521</v>
      </c>
      <c r="R154" s="19">
        <f t="shared" si="78"/>
        <v>2007.0803263814284</v>
      </c>
      <c r="S154" s="19">
        <f t="shared" ref="S154:S212" si="79">S$135*$A138</f>
        <v>3398.2336654298406</v>
      </c>
      <c r="T154" s="19">
        <f>T$135*$A137</f>
        <v>2157.4596934730412</v>
      </c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S154" s="10"/>
      <c r="AT154" s="10"/>
      <c r="AU154" s="10"/>
      <c r="AV154" s="10"/>
      <c r="AW154" s="10"/>
      <c r="AX154" s="10"/>
      <c r="AY154" s="10"/>
      <c r="AZ154" s="10"/>
      <c r="BA154" s="10"/>
      <c r="CA154" s="10">
        <f t="shared" si="60"/>
        <v>10488.880945071487</v>
      </c>
      <c r="CC154" s="78">
        <v>3.175E-2</v>
      </c>
      <c r="CD154" s="78">
        <v>4.4609999999999997E-2</v>
      </c>
      <c r="CE154" s="78">
        <v>0</v>
      </c>
      <c r="CF154" s="78">
        <v>0</v>
      </c>
    </row>
    <row r="155" spans="1:84">
      <c r="A155" s="76">
        <f t="shared" si="61"/>
        <v>0</v>
      </c>
      <c r="B155" s="10">
        <f t="shared" si="62"/>
        <v>19</v>
      </c>
      <c r="C155" s="77">
        <f t="shared" si="63"/>
        <v>0</v>
      </c>
      <c r="D155" s="15">
        <f t="shared" si="64"/>
        <v>0</v>
      </c>
      <c r="E155" s="19">
        <f t="shared" si="65"/>
        <v>0</v>
      </c>
      <c r="F155" s="19">
        <f t="shared" si="66"/>
        <v>0</v>
      </c>
      <c r="G155" s="19">
        <f t="shared" si="67"/>
        <v>0</v>
      </c>
      <c r="H155" s="19">
        <f t="shared" si="68"/>
        <v>0</v>
      </c>
      <c r="I155" s="15">
        <f t="shared" si="69"/>
        <v>0</v>
      </c>
      <c r="J155" s="19">
        <f t="shared" si="70"/>
        <v>0</v>
      </c>
      <c r="K155" s="19">
        <f t="shared" si="71"/>
        <v>0</v>
      </c>
      <c r="L155" s="19">
        <f t="shared" si="72"/>
        <v>0</v>
      </c>
      <c r="M155" s="19">
        <f t="shared" si="73"/>
        <v>0</v>
      </c>
      <c r="N155" s="19">
        <f t="shared" si="74"/>
        <v>0</v>
      </c>
      <c r="O155" s="19">
        <f t="shared" si="75"/>
        <v>0</v>
      </c>
      <c r="P155" s="19">
        <f t="shared" si="76"/>
        <v>583.33153649470455</v>
      </c>
      <c r="Q155" s="19">
        <f t="shared" si="77"/>
        <v>1185.3481418772521</v>
      </c>
      <c r="R155" s="19">
        <f t="shared" si="78"/>
        <v>1204.248195828857</v>
      </c>
      <c r="S155" s="19">
        <f t="shared" si="79"/>
        <v>2038.9401992579042</v>
      </c>
      <c r="T155" s="19">
        <f t="shared" ref="T155:T212" si="80">T$135*$A138</f>
        <v>3451.9355095568653</v>
      </c>
      <c r="U155" s="19">
        <f>U$135*$A137</f>
        <v>2191.4011178036885</v>
      </c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S155" s="10"/>
      <c r="AT155" s="10"/>
      <c r="AU155" s="10"/>
      <c r="AV155" s="10"/>
      <c r="AW155" s="10"/>
      <c r="AX155" s="10"/>
      <c r="AY155" s="10"/>
      <c r="AZ155" s="10"/>
      <c r="BA155" s="10"/>
      <c r="CA155" s="10">
        <f t="shared" si="60"/>
        <v>10655.204700819271</v>
      </c>
      <c r="CC155" s="78">
        <v>3.175E-2</v>
      </c>
      <c r="CD155" s="78">
        <v>4.4609999999999997E-2</v>
      </c>
      <c r="CE155" s="78">
        <v>0</v>
      </c>
      <c r="CF155" s="78">
        <v>0</v>
      </c>
    </row>
    <row r="156" spans="1:84">
      <c r="A156" s="76">
        <f t="shared" si="61"/>
        <v>0</v>
      </c>
      <c r="B156" s="10">
        <f t="shared" si="62"/>
        <v>20</v>
      </c>
      <c r="C156" s="77">
        <f t="shared" si="63"/>
        <v>0</v>
      </c>
      <c r="D156" s="15">
        <f t="shared" si="64"/>
        <v>0</v>
      </c>
      <c r="E156" s="19">
        <f t="shared" si="65"/>
        <v>0</v>
      </c>
      <c r="F156" s="19">
        <f t="shared" si="66"/>
        <v>0</v>
      </c>
      <c r="G156" s="19">
        <f t="shared" si="67"/>
        <v>0</v>
      </c>
      <c r="H156" s="19">
        <f t="shared" si="68"/>
        <v>0</v>
      </c>
      <c r="I156" s="15">
        <f t="shared" si="69"/>
        <v>0</v>
      </c>
      <c r="J156" s="19">
        <f t="shared" si="70"/>
        <v>0</v>
      </c>
      <c r="K156" s="19">
        <f t="shared" si="71"/>
        <v>0</v>
      </c>
      <c r="L156" s="19">
        <f t="shared" si="72"/>
        <v>0</v>
      </c>
      <c r="M156" s="19">
        <f t="shared" si="73"/>
        <v>0</v>
      </c>
      <c r="N156" s="19">
        <f t="shared" si="74"/>
        <v>0</v>
      </c>
      <c r="O156" s="19">
        <f t="shared" si="75"/>
        <v>0</v>
      </c>
      <c r="P156" s="19">
        <f t="shared" si="76"/>
        <v>0</v>
      </c>
      <c r="Q156" s="19">
        <f t="shared" si="77"/>
        <v>592.67407093862607</v>
      </c>
      <c r="R156" s="19">
        <f t="shared" si="78"/>
        <v>1204.248195828857</v>
      </c>
      <c r="S156" s="19">
        <f t="shared" si="79"/>
        <v>1223.3641195547425</v>
      </c>
      <c r="T156" s="19">
        <f t="shared" si="80"/>
        <v>2071.1613057341192</v>
      </c>
      <c r="U156" s="19">
        <f t="shared" ref="U156:U212" si="81">U$135*$A138</f>
        <v>3506.2417884859015</v>
      </c>
      <c r="V156" s="19">
        <f>V$135*$A137</f>
        <v>2225.7217768709143</v>
      </c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S156" s="10"/>
      <c r="AT156" s="10"/>
      <c r="AU156" s="10"/>
      <c r="AV156" s="10"/>
      <c r="AW156" s="10"/>
      <c r="AX156" s="10"/>
      <c r="AY156" s="10"/>
      <c r="AZ156" s="10"/>
      <c r="BA156" s="10"/>
      <c r="CA156" s="10">
        <f t="shared" si="60"/>
        <v>10823.41125741316</v>
      </c>
      <c r="CC156" s="78">
        <v>3.175E-2</v>
      </c>
      <c r="CD156" s="78">
        <v>4.4609999999999997E-2</v>
      </c>
      <c r="CE156" s="78">
        <v>0</v>
      </c>
      <c r="CF156" s="78">
        <v>0</v>
      </c>
    </row>
    <row r="157" spans="1:84">
      <c r="A157" s="76">
        <f t="shared" si="61"/>
        <v>0</v>
      </c>
      <c r="B157" s="10">
        <f t="shared" si="62"/>
        <v>21</v>
      </c>
      <c r="C157" s="77">
        <f t="shared" si="63"/>
        <v>0</v>
      </c>
      <c r="D157" s="15">
        <f t="shared" si="64"/>
        <v>0</v>
      </c>
      <c r="E157" s="19">
        <f t="shared" si="65"/>
        <v>0</v>
      </c>
      <c r="F157" s="19">
        <f t="shared" si="66"/>
        <v>0</v>
      </c>
      <c r="G157" s="19">
        <f t="shared" si="67"/>
        <v>0</v>
      </c>
      <c r="H157" s="19">
        <f t="shared" si="68"/>
        <v>0</v>
      </c>
      <c r="I157" s="15">
        <f t="shared" si="69"/>
        <v>0</v>
      </c>
      <c r="J157" s="19">
        <f t="shared" si="70"/>
        <v>0</v>
      </c>
      <c r="K157" s="19">
        <f t="shared" si="71"/>
        <v>0</v>
      </c>
      <c r="L157" s="19">
        <f t="shared" si="72"/>
        <v>0</v>
      </c>
      <c r="M157" s="19">
        <f t="shared" si="73"/>
        <v>0</v>
      </c>
      <c r="N157" s="19">
        <f t="shared" si="74"/>
        <v>0</v>
      </c>
      <c r="O157" s="19">
        <f t="shared" si="75"/>
        <v>0</v>
      </c>
      <c r="P157" s="19">
        <f t="shared" si="76"/>
        <v>0</v>
      </c>
      <c r="Q157" s="19">
        <f t="shared" si="77"/>
        <v>0</v>
      </c>
      <c r="R157" s="19">
        <f t="shared" si="78"/>
        <v>602.12409791442849</v>
      </c>
      <c r="S157" s="19">
        <f t="shared" si="79"/>
        <v>1223.3641195547425</v>
      </c>
      <c r="T157" s="19">
        <f t="shared" si="80"/>
        <v>1242.6967834404716</v>
      </c>
      <c r="U157" s="19">
        <f t="shared" si="81"/>
        <v>2103.7450730915407</v>
      </c>
      <c r="V157" s="19">
        <f t="shared" ref="V157:V212" si="82">V$135*$A138</f>
        <v>3561.1548429934628</v>
      </c>
      <c r="W157" s="19">
        <f>W$135*$A137</f>
        <v>2260.4231104946507</v>
      </c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S157" s="10"/>
      <c r="AT157" s="10"/>
      <c r="AU157" s="10"/>
      <c r="AV157" s="10"/>
      <c r="AW157" s="10"/>
      <c r="AX157" s="10"/>
      <c r="AY157" s="10"/>
      <c r="AZ157" s="10"/>
      <c r="BA157" s="10"/>
      <c r="CA157" s="10">
        <f t="shared" si="60"/>
        <v>10993.508027489295</v>
      </c>
      <c r="CC157" s="78">
        <v>3.175E-2</v>
      </c>
      <c r="CD157" s="78">
        <v>2.2290000000000001E-2</v>
      </c>
      <c r="CE157" s="78">
        <v>0</v>
      </c>
      <c r="CF157" s="78">
        <v>0</v>
      </c>
    </row>
    <row r="158" spans="1:84">
      <c r="A158" s="76">
        <f t="shared" si="61"/>
        <v>0</v>
      </c>
      <c r="B158" s="10">
        <f t="shared" si="62"/>
        <v>22</v>
      </c>
      <c r="C158" s="77">
        <f t="shared" si="63"/>
        <v>0</v>
      </c>
      <c r="D158" s="15">
        <f t="shared" si="64"/>
        <v>0</v>
      </c>
      <c r="E158" s="19">
        <f t="shared" si="65"/>
        <v>0</v>
      </c>
      <c r="F158" s="19">
        <f t="shared" si="66"/>
        <v>0</v>
      </c>
      <c r="G158" s="19">
        <f t="shared" si="67"/>
        <v>0</v>
      </c>
      <c r="H158" s="19">
        <f t="shared" si="68"/>
        <v>0</v>
      </c>
      <c r="I158" s="15">
        <f t="shared" si="69"/>
        <v>0</v>
      </c>
      <c r="J158" s="19">
        <f t="shared" si="70"/>
        <v>0</v>
      </c>
      <c r="K158" s="19">
        <f t="shared" si="71"/>
        <v>0</v>
      </c>
      <c r="L158" s="19">
        <f t="shared" si="72"/>
        <v>0</v>
      </c>
      <c r="M158" s="19">
        <f t="shared" si="73"/>
        <v>0</v>
      </c>
      <c r="N158" s="19">
        <f t="shared" si="74"/>
        <v>0</v>
      </c>
      <c r="O158" s="19">
        <f t="shared" si="75"/>
        <v>0</v>
      </c>
      <c r="P158" s="19">
        <f t="shared" si="76"/>
        <v>0</v>
      </c>
      <c r="Q158" s="19">
        <f t="shared" si="77"/>
        <v>0</v>
      </c>
      <c r="R158" s="19">
        <f t="shared" si="78"/>
        <v>0</v>
      </c>
      <c r="S158" s="19">
        <f t="shared" si="79"/>
        <v>611.68205977737125</v>
      </c>
      <c r="T158" s="19">
        <f t="shared" si="80"/>
        <v>1242.6967834404716</v>
      </c>
      <c r="U158" s="19">
        <f t="shared" si="81"/>
        <v>1262.2470438549244</v>
      </c>
      <c r="V158" s="19">
        <f t="shared" si="82"/>
        <v>2136.6929057960779</v>
      </c>
      <c r="W158" s="19">
        <f t="shared" ref="W158:W212" si="83">W$135*$A138</f>
        <v>3616.6769767914411</v>
      </c>
      <c r="X158" s="19">
        <f>X$135*$A137</f>
        <v>2295.5065359620212</v>
      </c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S158" s="10"/>
      <c r="AT158" s="10"/>
      <c r="AU158" s="10"/>
      <c r="AV158" s="10"/>
      <c r="AW158" s="10"/>
      <c r="AX158" s="10"/>
      <c r="AY158" s="10"/>
      <c r="AZ158" s="10"/>
      <c r="BA158" s="10"/>
      <c r="CA158" s="10">
        <f t="shared" si="60"/>
        <v>11165.502305622307</v>
      </c>
      <c r="CC158" s="78">
        <v>3.175E-2</v>
      </c>
      <c r="CD158" s="78">
        <v>0</v>
      </c>
      <c r="CE158" s="78">
        <v>0</v>
      </c>
      <c r="CF158" s="78">
        <v>0</v>
      </c>
    </row>
    <row r="159" spans="1:84">
      <c r="A159" s="76">
        <f t="shared" si="61"/>
        <v>0</v>
      </c>
      <c r="B159" s="10">
        <f t="shared" si="62"/>
        <v>23</v>
      </c>
      <c r="C159" s="77">
        <f t="shared" si="63"/>
        <v>0</v>
      </c>
      <c r="D159" s="15">
        <f t="shared" si="64"/>
        <v>0</v>
      </c>
      <c r="E159" s="19">
        <f t="shared" si="65"/>
        <v>0</v>
      </c>
      <c r="F159" s="19">
        <f t="shared" si="66"/>
        <v>0</v>
      </c>
      <c r="G159" s="19">
        <f t="shared" si="67"/>
        <v>0</v>
      </c>
      <c r="H159" s="19">
        <f t="shared" si="68"/>
        <v>0</v>
      </c>
      <c r="I159" s="15">
        <f t="shared" si="69"/>
        <v>0</v>
      </c>
      <c r="J159" s="19">
        <f t="shared" si="70"/>
        <v>0</v>
      </c>
      <c r="K159" s="19">
        <f t="shared" si="71"/>
        <v>0</v>
      </c>
      <c r="L159" s="19">
        <f t="shared" si="72"/>
        <v>0</v>
      </c>
      <c r="M159" s="19">
        <f t="shared" si="73"/>
        <v>0</v>
      </c>
      <c r="N159" s="19">
        <f t="shared" si="74"/>
        <v>0</v>
      </c>
      <c r="O159" s="19">
        <f t="shared" si="75"/>
        <v>0</v>
      </c>
      <c r="P159" s="19">
        <f t="shared" si="76"/>
        <v>0</v>
      </c>
      <c r="Q159" s="19">
        <f t="shared" si="77"/>
        <v>0</v>
      </c>
      <c r="R159" s="19">
        <f t="shared" si="78"/>
        <v>0</v>
      </c>
      <c r="S159" s="19">
        <f t="shared" si="79"/>
        <v>0</v>
      </c>
      <c r="T159" s="19">
        <f t="shared" si="80"/>
        <v>621.34839172023578</v>
      </c>
      <c r="U159" s="19">
        <f t="shared" si="81"/>
        <v>1262.2470438549244</v>
      </c>
      <c r="V159" s="19">
        <f t="shared" si="82"/>
        <v>1282.0157434776465</v>
      </c>
      <c r="W159" s="19">
        <f t="shared" si="83"/>
        <v>2170.0061860748647</v>
      </c>
      <c r="X159" s="19">
        <f t="shared" ref="X159:X212" si="84">X$135*$A138</f>
        <v>3672.8104575392335</v>
      </c>
      <c r="Y159" s="19">
        <f>Y$135*$A137</f>
        <v>2330.9734486909747</v>
      </c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S159" s="10"/>
      <c r="AT159" s="10"/>
      <c r="AU159" s="10"/>
      <c r="AV159" s="10"/>
      <c r="AW159" s="10"/>
      <c r="AX159" s="10"/>
      <c r="AY159" s="10"/>
      <c r="AZ159" s="10"/>
      <c r="BA159" s="10"/>
      <c r="CA159" s="10">
        <f t="shared" si="60"/>
        <v>11339.40127135788</v>
      </c>
      <c r="CC159" s="78">
        <v>3.175E-2</v>
      </c>
      <c r="CD159" s="78">
        <v>0</v>
      </c>
      <c r="CE159" s="78">
        <v>0</v>
      </c>
      <c r="CF159" s="78">
        <v>0</v>
      </c>
    </row>
    <row r="160" spans="1:84">
      <c r="A160" s="76">
        <f t="shared" si="61"/>
        <v>0</v>
      </c>
      <c r="B160" s="10">
        <f t="shared" si="62"/>
        <v>24</v>
      </c>
      <c r="C160" s="77">
        <f t="shared" si="63"/>
        <v>0</v>
      </c>
      <c r="D160" s="15">
        <f t="shared" si="64"/>
        <v>0</v>
      </c>
      <c r="E160" s="19">
        <f t="shared" si="65"/>
        <v>0</v>
      </c>
      <c r="F160" s="19">
        <f t="shared" si="66"/>
        <v>0</v>
      </c>
      <c r="G160" s="19">
        <f t="shared" si="67"/>
        <v>0</v>
      </c>
      <c r="H160" s="19">
        <f t="shared" si="68"/>
        <v>0</v>
      </c>
      <c r="I160" s="15">
        <f t="shared" si="69"/>
        <v>0</v>
      </c>
      <c r="J160" s="19">
        <f t="shared" si="70"/>
        <v>0</v>
      </c>
      <c r="K160" s="19">
        <f t="shared" si="71"/>
        <v>0</v>
      </c>
      <c r="L160" s="19">
        <f t="shared" si="72"/>
        <v>0</v>
      </c>
      <c r="M160" s="19">
        <f t="shared" si="73"/>
        <v>0</v>
      </c>
      <c r="N160" s="19">
        <f t="shared" si="74"/>
        <v>0</v>
      </c>
      <c r="O160" s="19">
        <f t="shared" si="75"/>
        <v>0</v>
      </c>
      <c r="P160" s="19">
        <f t="shared" si="76"/>
        <v>0</v>
      </c>
      <c r="Q160" s="19">
        <f t="shared" si="77"/>
        <v>0</v>
      </c>
      <c r="R160" s="19">
        <f t="shared" si="78"/>
        <v>0</v>
      </c>
      <c r="S160" s="19">
        <f t="shared" si="79"/>
        <v>0</v>
      </c>
      <c r="T160" s="19">
        <f t="shared" si="80"/>
        <v>0</v>
      </c>
      <c r="U160" s="19">
        <f t="shared" si="81"/>
        <v>631.12352192746221</v>
      </c>
      <c r="V160" s="19">
        <f t="shared" si="82"/>
        <v>1282.0157434776465</v>
      </c>
      <c r="W160" s="19">
        <f t="shared" si="83"/>
        <v>1302.0037116449187</v>
      </c>
      <c r="X160" s="19">
        <f t="shared" si="84"/>
        <v>2203.6862745235403</v>
      </c>
      <c r="Y160" s="19">
        <f t="shared" ref="Y160:Y212" si="85">Y$135*$A138</f>
        <v>3729.5575179055595</v>
      </c>
      <c r="Z160" s="19">
        <f>Z$135*$A137</f>
        <v>0</v>
      </c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S160" s="10"/>
      <c r="AT160" s="10"/>
      <c r="AU160" s="10"/>
      <c r="AV160" s="10"/>
      <c r="AW160" s="10"/>
      <c r="AX160" s="10"/>
      <c r="AY160" s="10"/>
      <c r="AZ160" s="10"/>
      <c r="BA160" s="10"/>
      <c r="CA160" s="10">
        <f t="shared" si="60"/>
        <v>9148.3867694791261</v>
      </c>
      <c r="CC160" s="78">
        <v>3.175E-2</v>
      </c>
      <c r="CD160" s="78">
        <v>0</v>
      </c>
      <c r="CE160" s="78">
        <v>0</v>
      </c>
      <c r="CF160" s="78">
        <v>0</v>
      </c>
    </row>
    <row r="161" spans="1:84">
      <c r="A161" s="76">
        <f t="shared" si="61"/>
        <v>0</v>
      </c>
      <c r="B161" s="10">
        <f t="shared" si="62"/>
        <v>25</v>
      </c>
      <c r="C161" s="77">
        <f t="shared" si="63"/>
        <v>0</v>
      </c>
      <c r="D161" s="15">
        <f t="shared" si="64"/>
        <v>0</v>
      </c>
      <c r="E161" s="19">
        <f t="shared" si="65"/>
        <v>0</v>
      </c>
      <c r="F161" s="19">
        <f t="shared" si="66"/>
        <v>0</v>
      </c>
      <c r="G161" s="19">
        <f t="shared" si="67"/>
        <v>0</v>
      </c>
      <c r="H161" s="19">
        <f t="shared" si="68"/>
        <v>0</v>
      </c>
      <c r="I161" s="15">
        <f t="shared" si="69"/>
        <v>0</v>
      </c>
      <c r="J161" s="19">
        <f t="shared" si="70"/>
        <v>0</v>
      </c>
      <c r="K161" s="19">
        <f t="shared" si="71"/>
        <v>0</v>
      </c>
      <c r="L161" s="19">
        <f t="shared" si="72"/>
        <v>0</v>
      </c>
      <c r="M161" s="19">
        <f t="shared" si="73"/>
        <v>0</v>
      </c>
      <c r="N161" s="19">
        <f t="shared" si="74"/>
        <v>0</v>
      </c>
      <c r="O161" s="19">
        <f t="shared" si="75"/>
        <v>0</v>
      </c>
      <c r="P161" s="19">
        <f t="shared" si="76"/>
        <v>0</v>
      </c>
      <c r="Q161" s="19">
        <f t="shared" si="77"/>
        <v>0</v>
      </c>
      <c r="R161" s="19">
        <f t="shared" si="78"/>
        <v>0</v>
      </c>
      <c r="S161" s="19">
        <f t="shared" si="79"/>
        <v>0</v>
      </c>
      <c r="T161" s="19">
        <f t="shared" si="80"/>
        <v>0</v>
      </c>
      <c r="U161" s="19">
        <f t="shared" si="81"/>
        <v>0</v>
      </c>
      <c r="V161" s="19">
        <f t="shared" si="82"/>
        <v>641.00787173882327</v>
      </c>
      <c r="W161" s="19">
        <f t="shared" si="83"/>
        <v>1302.0037116449187</v>
      </c>
      <c r="X161" s="19">
        <f t="shared" si="84"/>
        <v>1322.211764714124</v>
      </c>
      <c r="Y161" s="19">
        <f t="shared" si="85"/>
        <v>2237.7345107433357</v>
      </c>
      <c r="Z161" s="19">
        <f t="shared" ref="Z161:Z212" si="86">Z$135*$A138</f>
        <v>0</v>
      </c>
      <c r="AA161" s="19">
        <f>AA$135*$A137</f>
        <v>0</v>
      </c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S161" s="10"/>
      <c r="AT161" s="10"/>
      <c r="AU161" s="10"/>
      <c r="AV161" s="10"/>
      <c r="AW161" s="10"/>
      <c r="AX161" s="10"/>
      <c r="AY161" s="10"/>
      <c r="AZ161" s="10"/>
      <c r="BA161" s="10"/>
      <c r="CA161" s="10">
        <f t="shared" si="60"/>
        <v>5502.9578588412014</v>
      </c>
      <c r="CC161" s="78">
        <v>3.175E-2</v>
      </c>
      <c r="CD161" s="78">
        <v>0</v>
      </c>
      <c r="CE161" s="78">
        <v>0</v>
      </c>
      <c r="CF161" s="78">
        <v>0</v>
      </c>
    </row>
    <row r="162" spans="1:84">
      <c r="A162" s="76">
        <f t="shared" si="61"/>
        <v>0</v>
      </c>
      <c r="B162" s="10">
        <f t="shared" si="62"/>
        <v>26</v>
      </c>
      <c r="C162" s="77">
        <f t="shared" si="63"/>
        <v>0</v>
      </c>
      <c r="D162" s="15">
        <f t="shared" si="64"/>
        <v>0</v>
      </c>
      <c r="E162" s="19">
        <f t="shared" si="65"/>
        <v>0</v>
      </c>
      <c r="F162" s="19">
        <f t="shared" si="66"/>
        <v>0</v>
      </c>
      <c r="G162" s="19">
        <f t="shared" si="67"/>
        <v>0</v>
      </c>
      <c r="H162" s="19">
        <f t="shared" si="68"/>
        <v>0</v>
      </c>
      <c r="I162" s="15">
        <f t="shared" si="69"/>
        <v>0</v>
      </c>
      <c r="J162" s="19">
        <f t="shared" si="70"/>
        <v>0</v>
      </c>
      <c r="K162" s="19">
        <f t="shared" si="71"/>
        <v>0</v>
      </c>
      <c r="L162" s="19">
        <f t="shared" si="72"/>
        <v>0</v>
      </c>
      <c r="M162" s="19">
        <f t="shared" si="73"/>
        <v>0</v>
      </c>
      <c r="N162" s="19">
        <f t="shared" si="74"/>
        <v>0</v>
      </c>
      <c r="O162" s="19">
        <f t="shared" si="75"/>
        <v>0</v>
      </c>
      <c r="P162" s="19">
        <f t="shared" si="76"/>
        <v>0</v>
      </c>
      <c r="Q162" s="19">
        <f t="shared" si="77"/>
        <v>0</v>
      </c>
      <c r="R162" s="19">
        <f t="shared" si="78"/>
        <v>0</v>
      </c>
      <c r="S162" s="19">
        <f t="shared" si="79"/>
        <v>0</v>
      </c>
      <c r="T162" s="19">
        <f t="shared" si="80"/>
        <v>0</v>
      </c>
      <c r="U162" s="19">
        <f t="shared" si="81"/>
        <v>0</v>
      </c>
      <c r="V162" s="19">
        <f t="shared" si="82"/>
        <v>0</v>
      </c>
      <c r="W162" s="19">
        <f t="shared" si="83"/>
        <v>651.00185582245933</v>
      </c>
      <c r="X162" s="19">
        <f t="shared" si="84"/>
        <v>1322.211764714124</v>
      </c>
      <c r="Y162" s="19">
        <f t="shared" si="85"/>
        <v>1342.6407064460013</v>
      </c>
      <c r="Z162" s="19">
        <f t="shared" si="86"/>
        <v>0</v>
      </c>
      <c r="AA162" s="19">
        <f t="shared" ref="AA162:AA212" si="87">AA$135*$A138</f>
        <v>0</v>
      </c>
      <c r="AB162" s="19">
        <f>AB$135*$A137</f>
        <v>0</v>
      </c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S162" s="10"/>
      <c r="AT162" s="10"/>
      <c r="AU162" s="10"/>
      <c r="AV162" s="10"/>
      <c r="AW162" s="10"/>
      <c r="AX162" s="10"/>
      <c r="AY162" s="10"/>
      <c r="AZ162" s="10"/>
      <c r="BA162" s="10"/>
      <c r="CA162" s="10">
        <f t="shared" si="60"/>
        <v>3315.8543269825846</v>
      </c>
      <c r="CC162" s="78">
        <v>3.175E-2</v>
      </c>
      <c r="CD162" s="78">
        <v>0</v>
      </c>
      <c r="CE162" s="78">
        <v>0</v>
      </c>
      <c r="CF162" s="78">
        <v>0</v>
      </c>
    </row>
    <row r="163" spans="1:84">
      <c r="A163" s="76">
        <f t="shared" si="61"/>
        <v>0</v>
      </c>
      <c r="B163" s="10">
        <f t="shared" si="62"/>
        <v>27</v>
      </c>
      <c r="C163" s="77">
        <f t="shared" si="63"/>
        <v>0</v>
      </c>
      <c r="D163" s="15">
        <f t="shared" si="64"/>
        <v>0</v>
      </c>
      <c r="E163" s="19">
        <f t="shared" si="65"/>
        <v>0</v>
      </c>
      <c r="F163" s="19">
        <f t="shared" si="66"/>
        <v>0</v>
      </c>
      <c r="G163" s="19">
        <f t="shared" si="67"/>
        <v>0</v>
      </c>
      <c r="H163" s="19">
        <f t="shared" si="68"/>
        <v>0</v>
      </c>
      <c r="I163" s="15">
        <f t="shared" si="69"/>
        <v>0</v>
      </c>
      <c r="J163" s="19">
        <f t="shared" si="70"/>
        <v>0</v>
      </c>
      <c r="K163" s="19">
        <f t="shared" si="71"/>
        <v>0</v>
      </c>
      <c r="L163" s="19">
        <f t="shared" si="72"/>
        <v>0</v>
      </c>
      <c r="M163" s="19">
        <f t="shared" si="73"/>
        <v>0</v>
      </c>
      <c r="N163" s="19">
        <f t="shared" si="74"/>
        <v>0</v>
      </c>
      <c r="O163" s="19">
        <f t="shared" si="75"/>
        <v>0</v>
      </c>
      <c r="P163" s="19">
        <f t="shared" si="76"/>
        <v>0</v>
      </c>
      <c r="Q163" s="19">
        <f t="shared" si="77"/>
        <v>0</v>
      </c>
      <c r="R163" s="19">
        <f t="shared" si="78"/>
        <v>0</v>
      </c>
      <c r="S163" s="19">
        <f t="shared" si="79"/>
        <v>0</v>
      </c>
      <c r="T163" s="19">
        <f t="shared" si="80"/>
        <v>0</v>
      </c>
      <c r="U163" s="19">
        <f t="shared" si="81"/>
        <v>0</v>
      </c>
      <c r="V163" s="19">
        <f t="shared" si="82"/>
        <v>0</v>
      </c>
      <c r="W163" s="19">
        <f t="shared" si="83"/>
        <v>0</v>
      </c>
      <c r="X163" s="19">
        <f t="shared" si="84"/>
        <v>661.105882357062</v>
      </c>
      <c r="Y163" s="19">
        <f t="shared" si="85"/>
        <v>1342.6407064460013</v>
      </c>
      <c r="Z163" s="19">
        <f t="shared" si="86"/>
        <v>0</v>
      </c>
      <c r="AA163" s="19">
        <f t="shared" si="87"/>
        <v>0</v>
      </c>
      <c r="AB163" s="19">
        <f t="shared" ref="AB163:AB212" si="88">AB$135*$A138</f>
        <v>0</v>
      </c>
      <c r="AC163" s="19">
        <f>AC$135*$A137</f>
        <v>0</v>
      </c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S163" s="10"/>
      <c r="AT163" s="10"/>
      <c r="AU163" s="10"/>
      <c r="AV163" s="10"/>
      <c r="AW163" s="10"/>
      <c r="AX163" s="10"/>
      <c r="AY163" s="10"/>
      <c r="AZ163" s="10"/>
      <c r="BA163" s="10"/>
      <c r="CA163" s="10">
        <f t="shared" si="60"/>
        <v>2003.7465888030633</v>
      </c>
      <c r="CC163" s="78">
        <v>3.175E-2</v>
      </c>
      <c r="CD163" s="78">
        <v>0</v>
      </c>
      <c r="CE163" s="78">
        <v>0</v>
      </c>
      <c r="CF163" s="78">
        <v>0</v>
      </c>
    </row>
    <row r="164" spans="1:84">
      <c r="A164" s="76">
        <f t="shared" si="61"/>
        <v>0</v>
      </c>
      <c r="B164" s="10">
        <f t="shared" si="62"/>
        <v>28</v>
      </c>
      <c r="C164" s="77">
        <f t="shared" si="63"/>
        <v>0</v>
      </c>
      <c r="D164" s="15">
        <f t="shared" si="64"/>
        <v>0</v>
      </c>
      <c r="E164" s="19">
        <f t="shared" si="65"/>
        <v>0</v>
      </c>
      <c r="F164" s="19">
        <f t="shared" si="66"/>
        <v>0</v>
      </c>
      <c r="G164" s="19">
        <f t="shared" si="67"/>
        <v>0</v>
      </c>
      <c r="H164" s="19">
        <f t="shared" si="68"/>
        <v>0</v>
      </c>
      <c r="I164" s="15">
        <f t="shared" si="69"/>
        <v>0</v>
      </c>
      <c r="J164" s="19">
        <f t="shared" si="70"/>
        <v>0</v>
      </c>
      <c r="K164" s="19">
        <f t="shared" si="71"/>
        <v>0</v>
      </c>
      <c r="L164" s="19">
        <f t="shared" si="72"/>
        <v>0</v>
      </c>
      <c r="M164" s="19">
        <f t="shared" si="73"/>
        <v>0</v>
      </c>
      <c r="N164" s="19">
        <f t="shared" si="74"/>
        <v>0</v>
      </c>
      <c r="O164" s="19">
        <f t="shared" si="75"/>
        <v>0</v>
      </c>
      <c r="P164" s="19">
        <f t="shared" si="76"/>
        <v>0</v>
      </c>
      <c r="Q164" s="19">
        <f t="shared" si="77"/>
        <v>0</v>
      </c>
      <c r="R164" s="19">
        <f t="shared" si="78"/>
        <v>0</v>
      </c>
      <c r="S164" s="19">
        <f t="shared" si="79"/>
        <v>0</v>
      </c>
      <c r="T164" s="19">
        <f t="shared" si="80"/>
        <v>0</v>
      </c>
      <c r="U164" s="19">
        <f t="shared" si="81"/>
        <v>0</v>
      </c>
      <c r="V164" s="19">
        <f t="shared" si="82"/>
        <v>0</v>
      </c>
      <c r="W164" s="19">
        <f t="shared" si="83"/>
        <v>0</v>
      </c>
      <c r="X164" s="19">
        <f t="shared" si="84"/>
        <v>0</v>
      </c>
      <c r="Y164" s="19">
        <f t="shared" si="85"/>
        <v>671.32035322300067</v>
      </c>
      <c r="Z164" s="19">
        <f t="shared" si="86"/>
        <v>0</v>
      </c>
      <c r="AA164" s="19">
        <f t="shared" si="87"/>
        <v>0</v>
      </c>
      <c r="AB164" s="19">
        <f t="shared" si="88"/>
        <v>0</v>
      </c>
      <c r="AC164" s="19">
        <f t="shared" ref="AC164:AC212" si="89">AC$135*$A138</f>
        <v>0</v>
      </c>
      <c r="AD164" s="19">
        <f>AD$135*$A137</f>
        <v>0</v>
      </c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S164" s="10"/>
      <c r="AT164" s="10"/>
      <c r="AU164" s="10"/>
      <c r="AV164" s="10"/>
      <c r="AW164" s="10"/>
      <c r="AX164" s="10"/>
      <c r="AY164" s="10"/>
      <c r="AZ164" s="10"/>
      <c r="BA164" s="10"/>
      <c r="CA164" s="10">
        <f t="shared" si="60"/>
        <v>671.32035322300067</v>
      </c>
      <c r="CC164" s="78">
        <v>3.175E-2</v>
      </c>
      <c r="CD164" s="78">
        <v>0</v>
      </c>
      <c r="CE164" s="78">
        <v>0</v>
      </c>
      <c r="CF164" s="78">
        <v>0</v>
      </c>
    </row>
    <row r="165" spans="1:84">
      <c r="A165" s="76">
        <f t="shared" si="61"/>
        <v>0</v>
      </c>
      <c r="B165" s="10">
        <f t="shared" si="62"/>
        <v>29</v>
      </c>
      <c r="C165" s="77">
        <f t="shared" si="63"/>
        <v>0</v>
      </c>
      <c r="D165" s="15">
        <f t="shared" si="64"/>
        <v>0</v>
      </c>
      <c r="E165" s="19">
        <f t="shared" si="65"/>
        <v>0</v>
      </c>
      <c r="F165" s="19">
        <f t="shared" si="66"/>
        <v>0</v>
      </c>
      <c r="G165" s="19">
        <f t="shared" si="67"/>
        <v>0</v>
      </c>
      <c r="H165" s="19">
        <f t="shared" si="68"/>
        <v>0</v>
      </c>
      <c r="I165" s="15">
        <f t="shared" si="69"/>
        <v>0</v>
      </c>
      <c r="J165" s="19">
        <f t="shared" si="70"/>
        <v>0</v>
      </c>
      <c r="K165" s="19">
        <f t="shared" si="71"/>
        <v>0</v>
      </c>
      <c r="L165" s="19">
        <f t="shared" si="72"/>
        <v>0</v>
      </c>
      <c r="M165" s="19">
        <f t="shared" si="73"/>
        <v>0</v>
      </c>
      <c r="N165" s="19">
        <f t="shared" si="74"/>
        <v>0</v>
      </c>
      <c r="O165" s="19">
        <f t="shared" si="75"/>
        <v>0</v>
      </c>
      <c r="P165" s="19">
        <f t="shared" si="76"/>
        <v>0</v>
      </c>
      <c r="Q165" s="19">
        <f t="shared" si="77"/>
        <v>0</v>
      </c>
      <c r="R165" s="19">
        <f t="shared" si="78"/>
        <v>0</v>
      </c>
      <c r="S165" s="19">
        <f t="shared" si="79"/>
        <v>0</v>
      </c>
      <c r="T165" s="19">
        <f t="shared" si="80"/>
        <v>0</v>
      </c>
      <c r="U165" s="19">
        <f t="shared" si="81"/>
        <v>0</v>
      </c>
      <c r="V165" s="19">
        <f t="shared" si="82"/>
        <v>0</v>
      </c>
      <c r="W165" s="19">
        <f t="shared" si="83"/>
        <v>0</v>
      </c>
      <c r="X165" s="19">
        <f t="shared" si="84"/>
        <v>0</v>
      </c>
      <c r="Y165" s="19">
        <f t="shared" si="85"/>
        <v>0</v>
      </c>
      <c r="Z165" s="19">
        <f t="shared" si="86"/>
        <v>0</v>
      </c>
      <c r="AA165" s="19">
        <f t="shared" si="87"/>
        <v>0</v>
      </c>
      <c r="AB165" s="19">
        <f t="shared" si="88"/>
        <v>0</v>
      </c>
      <c r="AC165" s="19">
        <f t="shared" si="89"/>
        <v>0</v>
      </c>
      <c r="AD165" s="19">
        <f t="shared" ref="AD165:AD212" si="90">AD$135*$A138</f>
        <v>0</v>
      </c>
      <c r="AE165" s="19">
        <f>AE$135*$A137</f>
        <v>0</v>
      </c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S165" s="10"/>
      <c r="AT165" s="10"/>
      <c r="AU165" s="10"/>
      <c r="AV165" s="10"/>
      <c r="AW165" s="10"/>
      <c r="AX165" s="10"/>
      <c r="AY165" s="10"/>
      <c r="AZ165" s="10"/>
      <c r="BA165" s="10"/>
      <c r="CA165" s="10">
        <f t="shared" si="60"/>
        <v>0</v>
      </c>
      <c r="CC165" s="78">
        <v>3.175E-2</v>
      </c>
      <c r="CD165" s="78">
        <v>0</v>
      </c>
      <c r="CE165" s="78">
        <v>0</v>
      </c>
      <c r="CF165" s="78">
        <v>0</v>
      </c>
    </row>
    <row r="166" spans="1:84">
      <c r="A166" s="76">
        <f t="shared" si="61"/>
        <v>0</v>
      </c>
      <c r="B166" s="10">
        <f t="shared" si="62"/>
        <v>30</v>
      </c>
      <c r="C166" s="77">
        <f t="shared" si="63"/>
        <v>0</v>
      </c>
      <c r="D166" s="15">
        <f t="shared" si="64"/>
        <v>0</v>
      </c>
      <c r="E166" s="19">
        <f t="shared" si="65"/>
        <v>0</v>
      </c>
      <c r="F166" s="19">
        <f t="shared" si="66"/>
        <v>0</v>
      </c>
      <c r="G166" s="19">
        <f t="shared" si="67"/>
        <v>0</v>
      </c>
      <c r="H166" s="19">
        <f t="shared" si="68"/>
        <v>0</v>
      </c>
      <c r="I166" s="15">
        <f t="shared" si="69"/>
        <v>0</v>
      </c>
      <c r="J166" s="19">
        <f t="shared" si="70"/>
        <v>0</v>
      </c>
      <c r="K166" s="19">
        <f t="shared" si="71"/>
        <v>0</v>
      </c>
      <c r="L166" s="19">
        <f t="shared" si="72"/>
        <v>0</v>
      </c>
      <c r="M166" s="19">
        <f t="shared" si="73"/>
        <v>0</v>
      </c>
      <c r="N166" s="19">
        <f t="shared" si="74"/>
        <v>0</v>
      </c>
      <c r="O166" s="19">
        <f t="shared" si="75"/>
        <v>0</v>
      </c>
      <c r="P166" s="19">
        <f t="shared" si="76"/>
        <v>0</v>
      </c>
      <c r="Q166" s="19">
        <f t="shared" si="77"/>
        <v>0</v>
      </c>
      <c r="R166" s="19">
        <f t="shared" si="78"/>
        <v>0</v>
      </c>
      <c r="S166" s="19">
        <f t="shared" si="79"/>
        <v>0</v>
      </c>
      <c r="T166" s="19">
        <f t="shared" si="80"/>
        <v>0</v>
      </c>
      <c r="U166" s="19">
        <f t="shared" si="81"/>
        <v>0</v>
      </c>
      <c r="V166" s="19">
        <f t="shared" si="82"/>
        <v>0</v>
      </c>
      <c r="W166" s="19">
        <f t="shared" si="83"/>
        <v>0</v>
      </c>
      <c r="X166" s="19">
        <f t="shared" si="84"/>
        <v>0</v>
      </c>
      <c r="Y166" s="19">
        <f t="shared" si="85"/>
        <v>0</v>
      </c>
      <c r="Z166" s="19">
        <f t="shared" si="86"/>
        <v>0</v>
      </c>
      <c r="AA166" s="19">
        <f t="shared" si="87"/>
        <v>0</v>
      </c>
      <c r="AB166" s="19">
        <f t="shared" si="88"/>
        <v>0</v>
      </c>
      <c r="AC166" s="19">
        <f t="shared" si="89"/>
        <v>0</v>
      </c>
      <c r="AD166" s="19">
        <f t="shared" si="90"/>
        <v>0</v>
      </c>
      <c r="AE166" s="19">
        <f t="shared" ref="AE166:AE212" si="91">AE$135*$A138</f>
        <v>0</v>
      </c>
      <c r="AF166" s="19">
        <f>AF$135*$A137</f>
        <v>0</v>
      </c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S166" s="10"/>
      <c r="AT166" s="10"/>
      <c r="AU166" s="10"/>
      <c r="AV166" s="10"/>
      <c r="AW166" s="10"/>
      <c r="AX166" s="10"/>
      <c r="AY166" s="10"/>
      <c r="AZ166" s="10"/>
      <c r="BA166" s="10"/>
      <c r="CA166" s="10">
        <f t="shared" si="60"/>
        <v>0</v>
      </c>
      <c r="CC166" s="78">
        <v>3.175E-2</v>
      </c>
      <c r="CD166" s="78">
        <v>0</v>
      </c>
      <c r="CE166" s="78">
        <v>0</v>
      </c>
      <c r="CF166" s="78">
        <v>0</v>
      </c>
    </row>
    <row r="167" spans="1:84">
      <c r="A167" s="76">
        <f t="shared" si="61"/>
        <v>0</v>
      </c>
      <c r="B167" s="10">
        <f t="shared" si="62"/>
        <v>31</v>
      </c>
      <c r="C167" s="77">
        <f t="shared" si="63"/>
        <v>0</v>
      </c>
      <c r="D167" s="15">
        <f t="shared" si="64"/>
        <v>0</v>
      </c>
      <c r="E167" s="19">
        <f t="shared" si="65"/>
        <v>0</v>
      </c>
      <c r="F167" s="19">
        <f t="shared" si="66"/>
        <v>0</v>
      </c>
      <c r="G167" s="19">
        <f t="shared" si="67"/>
        <v>0</v>
      </c>
      <c r="H167" s="19">
        <f t="shared" si="68"/>
        <v>0</v>
      </c>
      <c r="I167" s="15">
        <f t="shared" si="69"/>
        <v>0</v>
      </c>
      <c r="J167" s="19">
        <f t="shared" si="70"/>
        <v>0</v>
      </c>
      <c r="K167" s="19">
        <f t="shared" si="71"/>
        <v>0</v>
      </c>
      <c r="L167" s="19">
        <f t="shared" si="72"/>
        <v>0</v>
      </c>
      <c r="M167" s="19">
        <f t="shared" si="73"/>
        <v>0</v>
      </c>
      <c r="N167" s="19">
        <f t="shared" si="74"/>
        <v>0</v>
      </c>
      <c r="O167" s="19">
        <f t="shared" si="75"/>
        <v>0</v>
      </c>
      <c r="P167" s="19">
        <f t="shared" si="76"/>
        <v>0</v>
      </c>
      <c r="Q167" s="19">
        <f t="shared" si="77"/>
        <v>0</v>
      </c>
      <c r="R167" s="19">
        <f t="shared" si="78"/>
        <v>0</v>
      </c>
      <c r="S167" s="19">
        <f t="shared" si="79"/>
        <v>0</v>
      </c>
      <c r="T167" s="19">
        <f t="shared" si="80"/>
        <v>0</v>
      </c>
      <c r="U167" s="19">
        <f t="shared" si="81"/>
        <v>0</v>
      </c>
      <c r="V167" s="19">
        <f t="shared" si="82"/>
        <v>0</v>
      </c>
      <c r="W167" s="19">
        <f t="shared" si="83"/>
        <v>0</v>
      </c>
      <c r="X167" s="19">
        <f t="shared" si="84"/>
        <v>0</v>
      </c>
      <c r="Y167" s="19">
        <f t="shared" si="85"/>
        <v>0</v>
      </c>
      <c r="Z167" s="19">
        <f t="shared" si="86"/>
        <v>0</v>
      </c>
      <c r="AA167" s="19">
        <f t="shared" si="87"/>
        <v>0</v>
      </c>
      <c r="AB167" s="19">
        <f t="shared" si="88"/>
        <v>0</v>
      </c>
      <c r="AC167" s="19">
        <f t="shared" si="89"/>
        <v>0</v>
      </c>
      <c r="AD167" s="19">
        <f t="shared" si="90"/>
        <v>0</v>
      </c>
      <c r="AE167" s="19">
        <f t="shared" si="91"/>
        <v>0</v>
      </c>
      <c r="AF167" s="19">
        <f t="shared" ref="AF167:AF212" si="92">AF$135*$A138</f>
        <v>0</v>
      </c>
      <c r="AG167" s="19">
        <f>AG$135*$A137</f>
        <v>0</v>
      </c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S167" s="10"/>
      <c r="AT167" s="10"/>
      <c r="AU167" s="10"/>
      <c r="AV167" s="10"/>
      <c r="AW167" s="10"/>
      <c r="AX167" s="10"/>
      <c r="AY167" s="10"/>
      <c r="AZ167" s="10"/>
      <c r="BA167" s="10"/>
      <c r="CA167" s="10">
        <f t="shared" si="60"/>
        <v>0</v>
      </c>
      <c r="CC167" s="78">
        <v>3.175E-2</v>
      </c>
      <c r="CD167" s="78">
        <v>0</v>
      </c>
      <c r="CE167" s="78">
        <v>0</v>
      </c>
      <c r="CF167" s="78">
        <v>0</v>
      </c>
    </row>
    <row r="168" spans="1:84">
      <c r="A168" s="76">
        <f t="shared" si="61"/>
        <v>0</v>
      </c>
      <c r="B168" s="10">
        <f t="shared" si="62"/>
        <v>32</v>
      </c>
      <c r="C168" s="77">
        <f t="shared" si="63"/>
        <v>0</v>
      </c>
      <c r="D168" s="15">
        <f t="shared" si="64"/>
        <v>0</v>
      </c>
      <c r="E168" s="19">
        <f t="shared" si="65"/>
        <v>0</v>
      </c>
      <c r="F168" s="19">
        <f t="shared" si="66"/>
        <v>0</v>
      </c>
      <c r="G168" s="19">
        <f t="shared" si="67"/>
        <v>0</v>
      </c>
      <c r="H168" s="19">
        <f t="shared" si="68"/>
        <v>0</v>
      </c>
      <c r="I168" s="15">
        <f t="shared" si="69"/>
        <v>0</v>
      </c>
      <c r="J168" s="19">
        <f t="shared" si="70"/>
        <v>0</v>
      </c>
      <c r="K168" s="19">
        <f t="shared" si="71"/>
        <v>0</v>
      </c>
      <c r="L168" s="19">
        <f t="shared" si="72"/>
        <v>0</v>
      </c>
      <c r="M168" s="19">
        <f t="shared" si="73"/>
        <v>0</v>
      </c>
      <c r="N168" s="19">
        <f t="shared" si="74"/>
        <v>0</v>
      </c>
      <c r="O168" s="19">
        <f t="shared" si="75"/>
        <v>0</v>
      </c>
      <c r="P168" s="19">
        <f t="shared" si="76"/>
        <v>0</v>
      </c>
      <c r="Q168" s="19">
        <f t="shared" si="77"/>
        <v>0</v>
      </c>
      <c r="R168" s="19">
        <f t="shared" si="78"/>
        <v>0</v>
      </c>
      <c r="S168" s="19">
        <f t="shared" si="79"/>
        <v>0</v>
      </c>
      <c r="T168" s="19">
        <f t="shared" si="80"/>
        <v>0</v>
      </c>
      <c r="U168" s="19">
        <f t="shared" si="81"/>
        <v>0</v>
      </c>
      <c r="V168" s="19">
        <f t="shared" si="82"/>
        <v>0</v>
      </c>
      <c r="W168" s="19">
        <f t="shared" si="83"/>
        <v>0</v>
      </c>
      <c r="X168" s="19">
        <f t="shared" si="84"/>
        <v>0</v>
      </c>
      <c r="Y168" s="19">
        <f t="shared" si="85"/>
        <v>0</v>
      </c>
      <c r="Z168" s="19">
        <f t="shared" si="86"/>
        <v>0</v>
      </c>
      <c r="AA168" s="19">
        <f t="shared" si="87"/>
        <v>0</v>
      </c>
      <c r="AB168" s="19">
        <f t="shared" si="88"/>
        <v>0</v>
      </c>
      <c r="AC168" s="19">
        <f t="shared" si="89"/>
        <v>0</v>
      </c>
      <c r="AD168" s="19">
        <f t="shared" si="90"/>
        <v>0</v>
      </c>
      <c r="AE168" s="19">
        <f t="shared" si="91"/>
        <v>0</v>
      </c>
      <c r="AF168" s="19">
        <f t="shared" si="92"/>
        <v>0</v>
      </c>
      <c r="AG168" s="19">
        <f t="shared" ref="AG168:AG212" si="93">AG$135*$A138</f>
        <v>0</v>
      </c>
      <c r="AH168" s="19">
        <f>AH$135*$A137</f>
        <v>0</v>
      </c>
      <c r="AI168" s="19"/>
      <c r="AJ168" s="19"/>
      <c r="AK168" s="19"/>
      <c r="AL168" s="19"/>
      <c r="AM168" s="19"/>
      <c r="AN168" s="19"/>
      <c r="AO168" s="19"/>
      <c r="AP168" s="19"/>
      <c r="AQ168" s="19"/>
      <c r="AS168" s="10"/>
      <c r="AT168" s="10"/>
      <c r="AU168" s="10"/>
      <c r="AV168" s="10"/>
      <c r="AW168" s="10"/>
      <c r="AX168" s="10"/>
      <c r="AY168" s="10"/>
      <c r="AZ168" s="10"/>
      <c r="BA168" s="10"/>
      <c r="CA168" s="10">
        <f t="shared" si="60"/>
        <v>0</v>
      </c>
      <c r="CC168" s="78">
        <v>3.1629999999999998E-2</v>
      </c>
      <c r="CD168" s="78">
        <v>0</v>
      </c>
      <c r="CE168" s="78">
        <v>0</v>
      </c>
      <c r="CF168" s="78">
        <v>0</v>
      </c>
    </row>
    <row r="169" spans="1:84">
      <c r="A169" s="76">
        <f t="shared" si="61"/>
        <v>0</v>
      </c>
      <c r="B169" s="10">
        <f t="shared" si="62"/>
        <v>33</v>
      </c>
      <c r="C169" s="77">
        <f t="shared" si="63"/>
        <v>0</v>
      </c>
      <c r="D169" s="15">
        <f t="shared" si="64"/>
        <v>0</v>
      </c>
      <c r="E169" s="19">
        <f t="shared" si="65"/>
        <v>0</v>
      </c>
      <c r="F169" s="19">
        <f t="shared" si="66"/>
        <v>0</v>
      </c>
      <c r="G169" s="19">
        <f t="shared" si="67"/>
        <v>0</v>
      </c>
      <c r="H169" s="19">
        <f t="shared" si="68"/>
        <v>0</v>
      </c>
      <c r="I169" s="15">
        <f t="shared" si="69"/>
        <v>0</v>
      </c>
      <c r="J169" s="19">
        <f t="shared" si="70"/>
        <v>0</v>
      </c>
      <c r="K169" s="19">
        <f t="shared" si="71"/>
        <v>0</v>
      </c>
      <c r="L169" s="19">
        <f t="shared" si="72"/>
        <v>0</v>
      </c>
      <c r="M169" s="19">
        <f t="shared" si="73"/>
        <v>0</v>
      </c>
      <c r="N169" s="19">
        <f t="shared" si="74"/>
        <v>0</v>
      </c>
      <c r="O169" s="19">
        <f t="shared" si="75"/>
        <v>0</v>
      </c>
      <c r="P169" s="19">
        <f t="shared" si="76"/>
        <v>0</v>
      </c>
      <c r="Q169" s="19">
        <f t="shared" si="77"/>
        <v>0</v>
      </c>
      <c r="R169" s="19">
        <f t="shared" si="78"/>
        <v>0</v>
      </c>
      <c r="S169" s="19">
        <f t="shared" si="79"/>
        <v>0</v>
      </c>
      <c r="T169" s="19">
        <f t="shared" si="80"/>
        <v>0</v>
      </c>
      <c r="U169" s="19">
        <f t="shared" si="81"/>
        <v>0</v>
      </c>
      <c r="V169" s="19">
        <f t="shared" si="82"/>
        <v>0</v>
      </c>
      <c r="W169" s="19">
        <f t="shared" si="83"/>
        <v>0</v>
      </c>
      <c r="X169" s="19">
        <f t="shared" si="84"/>
        <v>0</v>
      </c>
      <c r="Y169" s="19">
        <f t="shared" si="85"/>
        <v>0</v>
      </c>
      <c r="Z169" s="19">
        <f t="shared" si="86"/>
        <v>0</v>
      </c>
      <c r="AA169" s="19">
        <f t="shared" si="87"/>
        <v>0</v>
      </c>
      <c r="AB169" s="19">
        <f t="shared" si="88"/>
        <v>0</v>
      </c>
      <c r="AC169" s="19">
        <f t="shared" si="89"/>
        <v>0</v>
      </c>
      <c r="AD169" s="19">
        <f t="shared" si="90"/>
        <v>0</v>
      </c>
      <c r="AE169" s="19">
        <f t="shared" si="91"/>
        <v>0</v>
      </c>
      <c r="AF169" s="19">
        <f t="shared" si="92"/>
        <v>0</v>
      </c>
      <c r="AG169" s="19">
        <f t="shared" si="93"/>
        <v>0</v>
      </c>
      <c r="AH169" s="19">
        <f t="shared" ref="AH169:AH212" si="94">AH$135*$A138</f>
        <v>0</v>
      </c>
      <c r="AI169" s="19">
        <f>AI$135*$A137</f>
        <v>0</v>
      </c>
      <c r="AJ169" s="19"/>
      <c r="AK169" s="19"/>
      <c r="AL169" s="19"/>
      <c r="AM169" s="19"/>
      <c r="AN169" s="19"/>
      <c r="AO169" s="19"/>
      <c r="AP169" s="19"/>
      <c r="AQ169" s="19"/>
      <c r="AS169" s="10"/>
      <c r="AT169" s="10"/>
      <c r="AU169" s="10"/>
      <c r="AV169" s="10"/>
      <c r="AW169" s="10"/>
      <c r="AX169" s="10"/>
      <c r="AY169" s="10"/>
      <c r="AZ169" s="10"/>
      <c r="BA169" s="10"/>
      <c r="CA169" s="10">
        <f t="shared" si="60"/>
        <v>0</v>
      </c>
    </row>
    <row r="170" spans="1:84">
      <c r="A170" s="76">
        <f t="shared" si="61"/>
        <v>0</v>
      </c>
      <c r="B170" s="10">
        <f t="shared" si="62"/>
        <v>34</v>
      </c>
      <c r="C170" s="77">
        <f t="shared" si="63"/>
        <v>0</v>
      </c>
      <c r="D170" s="15">
        <f t="shared" si="64"/>
        <v>0</v>
      </c>
      <c r="E170" s="19">
        <f t="shared" si="65"/>
        <v>0</v>
      </c>
      <c r="F170" s="19">
        <f t="shared" si="66"/>
        <v>0</v>
      </c>
      <c r="G170" s="19">
        <f t="shared" si="67"/>
        <v>0</v>
      </c>
      <c r="H170" s="19">
        <f t="shared" si="68"/>
        <v>0</v>
      </c>
      <c r="I170" s="15">
        <f t="shared" si="69"/>
        <v>0</v>
      </c>
      <c r="J170" s="19">
        <f t="shared" si="70"/>
        <v>0</v>
      </c>
      <c r="K170" s="19">
        <f t="shared" si="71"/>
        <v>0</v>
      </c>
      <c r="L170" s="19">
        <f t="shared" si="72"/>
        <v>0</v>
      </c>
      <c r="M170" s="19">
        <f t="shared" si="73"/>
        <v>0</v>
      </c>
      <c r="N170" s="19">
        <f t="shared" si="74"/>
        <v>0</v>
      </c>
      <c r="O170" s="19">
        <f t="shared" si="75"/>
        <v>0</v>
      </c>
      <c r="P170" s="19">
        <f t="shared" si="76"/>
        <v>0</v>
      </c>
      <c r="Q170" s="19">
        <f t="shared" si="77"/>
        <v>0</v>
      </c>
      <c r="R170" s="19">
        <f t="shared" si="78"/>
        <v>0</v>
      </c>
      <c r="S170" s="19">
        <f t="shared" si="79"/>
        <v>0</v>
      </c>
      <c r="T170" s="19">
        <f t="shared" si="80"/>
        <v>0</v>
      </c>
      <c r="U170" s="19">
        <f t="shared" si="81"/>
        <v>0</v>
      </c>
      <c r="V170" s="19">
        <f t="shared" si="82"/>
        <v>0</v>
      </c>
      <c r="W170" s="19">
        <f t="shared" si="83"/>
        <v>0</v>
      </c>
      <c r="X170" s="19">
        <f t="shared" si="84"/>
        <v>0</v>
      </c>
      <c r="Y170" s="19">
        <f t="shared" si="85"/>
        <v>0</v>
      </c>
      <c r="Z170" s="19">
        <f t="shared" si="86"/>
        <v>0</v>
      </c>
      <c r="AA170" s="19">
        <f t="shared" si="87"/>
        <v>0</v>
      </c>
      <c r="AB170" s="19">
        <f t="shared" si="88"/>
        <v>0</v>
      </c>
      <c r="AC170" s="19">
        <f t="shared" si="89"/>
        <v>0</v>
      </c>
      <c r="AD170" s="19">
        <f t="shared" si="90"/>
        <v>0</v>
      </c>
      <c r="AE170" s="19">
        <f t="shared" si="91"/>
        <v>0</v>
      </c>
      <c r="AF170" s="19">
        <f t="shared" si="92"/>
        <v>0</v>
      </c>
      <c r="AG170" s="19">
        <f t="shared" si="93"/>
        <v>0</v>
      </c>
      <c r="AH170" s="19">
        <f t="shared" si="94"/>
        <v>0</v>
      </c>
      <c r="AI170" s="19">
        <f t="shared" ref="AI170:AI212" si="95">AI$135*$A138</f>
        <v>0</v>
      </c>
      <c r="AJ170" s="19">
        <f>AJ$135*$A137</f>
        <v>0</v>
      </c>
      <c r="AK170" s="19"/>
      <c r="AL170" s="19"/>
      <c r="AM170" s="19"/>
      <c r="AN170" s="19"/>
      <c r="AO170" s="19"/>
      <c r="AP170" s="19"/>
      <c r="AQ170" s="19"/>
      <c r="AS170" s="10"/>
      <c r="AT170" s="10"/>
      <c r="AU170" s="10"/>
      <c r="AV170" s="10"/>
      <c r="AW170" s="10"/>
      <c r="AX170" s="10"/>
      <c r="AY170" s="10"/>
      <c r="AZ170" s="10"/>
      <c r="BA170" s="10"/>
      <c r="CA170" s="10">
        <f t="shared" si="60"/>
        <v>0</v>
      </c>
    </row>
    <row r="171" spans="1:84">
      <c r="A171" s="76">
        <f t="shared" si="61"/>
        <v>0</v>
      </c>
      <c r="B171" s="10">
        <f t="shared" si="62"/>
        <v>35</v>
      </c>
      <c r="C171" s="77">
        <f t="shared" si="63"/>
        <v>0</v>
      </c>
      <c r="D171" s="15">
        <f t="shared" si="64"/>
        <v>0</v>
      </c>
      <c r="E171" s="19">
        <f t="shared" si="65"/>
        <v>0</v>
      </c>
      <c r="F171" s="19">
        <f t="shared" si="66"/>
        <v>0</v>
      </c>
      <c r="G171" s="19">
        <f t="shared" si="67"/>
        <v>0</v>
      </c>
      <c r="H171" s="19">
        <f t="shared" si="68"/>
        <v>0</v>
      </c>
      <c r="I171" s="15">
        <f t="shared" si="69"/>
        <v>0</v>
      </c>
      <c r="J171" s="19">
        <f t="shared" si="70"/>
        <v>0</v>
      </c>
      <c r="K171" s="19">
        <f t="shared" si="71"/>
        <v>0</v>
      </c>
      <c r="L171" s="19">
        <f t="shared" si="72"/>
        <v>0</v>
      </c>
      <c r="M171" s="19">
        <f t="shared" si="73"/>
        <v>0</v>
      </c>
      <c r="N171" s="19">
        <f t="shared" si="74"/>
        <v>0</v>
      </c>
      <c r="O171" s="19">
        <f t="shared" si="75"/>
        <v>0</v>
      </c>
      <c r="P171" s="19">
        <f t="shared" si="76"/>
        <v>0</v>
      </c>
      <c r="Q171" s="19">
        <f t="shared" si="77"/>
        <v>0</v>
      </c>
      <c r="R171" s="19">
        <f t="shared" si="78"/>
        <v>0</v>
      </c>
      <c r="S171" s="19">
        <f t="shared" si="79"/>
        <v>0</v>
      </c>
      <c r="T171" s="19">
        <f t="shared" si="80"/>
        <v>0</v>
      </c>
      <c r="U171" s="19">
        <f t="shared" si="81"/>
        <v>0</v>
      </c>
      <c r="V171" s="19">
        <f t="shared" si="82"/>
        <v>0</v>
      </c>
      <c r="W171" s="19">
        <f t="shared" si="83"/>
        <v>0</v>
      </c>
      <c r="X171" s="19">
        <f t="shared" si="84"/>
        <v>0</v>
      </c>
      <c r="Y171" s="19">
        <f t="shared" si="85"/>
        <v>0</v>
      </c>
      <c r="Z171" s="19">
        <f t="shared" si="86"/>
        <v>0</v>
      </c>
      <c r="AA171" s="19">
        <f t="shared" si="87"/>
        <v>0</v>
      </c>
      <c r="AB171" s="19">
        <f t="shared" si="88"/>
        <v>0</v>
      </c>
      <c r="AC171" s="19">
        <f t="shared" si="89"/>
        <v>0</v>
      </c>
      <c r="AD171" s="19">
        <f t="shared" si="90"/>
        <v>0</v>
      </c>
      <c r="AE171" s="19">
        <f t="shared" si="91"/>
        <v>0</v>
      </c>
      <c r="AF171" s="19">
        <f t="shared" si="92"/>
        <v>0</v>
      </c>
      <c r="AG171" s="19">
        <f t="shared" si="93"/>
        <v>0</v>
      </c>
      <c r="AH171" s="19">
        <f t="shared" si="94"/>
        <v>0</v>
      </c>
      <c r="AI171" s="19">
        <f t="shared" si="95"/>
        <v>0</v>
      </c>
      <c r="AJ171" s="19">
        <f t="shared" ref="AJ171:AJ212" si="96">AJ$135*$A138</f>
        <v>0</v>
      </c>
      <c r="AK171" s="19">
        <f>AK$135*$A137</f>
        <v>0</v>
      </c>
      <c r="AL171" s="19"/>
      <c r="AM171" s="19"/>
      <c r="AN171" s="19"/>
      <c r="AO171" s="19"/>
      <c r="AP171" s="19"/>
      <c r="AQ171" s="19"/>
      <c r="AS171" s="10"/>
      <c r="AT171" s="10"/>
      <c r="AU171" s="10"/>
      <c r="AV171" s="10"/>
      <c r="AW171" s="10"/>
      <c r="AX171" s="10"/>
      <c r="AY171" s="10"/>
      <c r="AZ171" s="10"/>
      <c r="BA171" s="10"/>
      <c r="CA171" s="10">
        <f t="shared" si="60"/>
        <v>0</v>
      </c>
    </row>
    <row r="172" spans="1:84">
      <c r="A172" s="76">
        <f t="shared" si="61"/>
        <v>0</v>
      </c>
      <c r="B172" s="10">
        <f t="shared" si="62"/>
        <v>36</v>
      </c>
      <c r="C172" s="77">
        <f t="shared" si="63"/>
        <v>0</v>
      </c>
      <c r="D172" s="15">
        <f t="shared" si="64"/>
        <v>0</v>
      </c>
      <c r="E172" s="19">
        <f t="shared" si="65"/>
        <v>0</v>
      </c>
      <c r="F172" s="19">
        <f t="shared" si="66"/>
        <v>0</v>
      </c>
      <c r="G172" s="19">
        <f t="shared" si="67"/>
        <v>0</v>
      </c>
      <c r="H172" s="19">
        <f t="shared" si="68"/>
        <v>0</v>
      </c>
      <c r="I172" s="15">
        <f t="shared" si="69"/>
        <v>0</v>
      </c>
      <c r="J172" s="19">
        <f t="shared" si="70"/>
        <v>0</v>
      </c>
      <c r="K172" s="19">
        <f t="shared" si="71"/>
        <v>0</v>
      </c>
      <c r="L172" s="19">
        <f t="shared" si="72"/>
        <v>0</v>
      </c>
      <c r="M172" s="19">
        <f t="shared" si="73"/>
        <v>0</v>
      </c>
      <c r="N172" s="19">
        <f t="shared" si="74"/>
        <v>0</v>
      </c>
      <c r="O172" s="19">
        <f t="shared" si="75"/>
        <v>0</v>
      </c>
      <c r="P172" s="19">
        <f t="shared" si="76"/>
        <v>0</v>
      </c>
      <c r="Q172" s="19">
        <f t="shared" si="77"/>
        <v>0</v>
      </c>
      <c r="R172" s="19">
        <f t="shared" si="78"/>
        <v>0</v>
      </c>
      <c r="S172" s="19">
        <f t="shared" si="79"/>
        <v>0</v>
      </c>
      <c r="T172" s="19">
        <f t="shared" si="80"/>
        <v>0</v>
      </c>
      <c r="U172" s="19">
        <f t="shared" si="81"/>
        <v>0</v>
      </c>
      <c r="V172" s="19">
        <f t="shared" si="82"/>
        <v>0</v>
      </c>
      <c r="W172" s="19">
        <f t="shared" si="83"/>
        <v>0</v>
      </c>
      <c r="X172" s="19">
        <f t="shared" si="84"/>
        <v>0</v>
      </c>
      <c r="Y172" s="19">
        <f t="shared" si="85"/>
        <v>0</v>
      </c>
      <c r="Z172" s="19">
        <f t="shared" si="86"/>
        <v>0</v>
      </c>
      <c r="AA172" s="19">
        <f t="shared" si="87"/>
        <v>0</v>
      </c>
      <c r="AB172" s="19">
        <f t="shared" si="88"/>
        <v>0</v>
      </c>
      <c r="AC172" s="19">
        <f t="shared" si="89"/>
        <v>0</v>
      </c>
      <c r="AD172" s="19">
        <f t="shared" si="90"/>
        <v>0</v>
      </c>
      <c r="AE172" s="19">
        <f t="shared" si="91"/>
        <v>0</v>
      </c>
      <c r="AF172" s="19">
        <f t="shared" si="92"/>
        <v>0</v>
      </c>
      <c r="AG172" s="19">
        <f t="shared" si="93"/>
        <v>0</v>
      </c>
      <c r="AH172" s="19">
        <f t="shared" si="94"/>
        <v>0</v>
      </c>
      <c r="AI172" s="19">
        <f t="shared" si="95"/>
        <v>0</v>
      </c>
      <c r="AJ172" s="19">
        <f t="shared" si="96"/>
        <v>0</v>
      </c>
      <c r="AK172" s="19">
        <f t="shared" ref="AK172:AK212" si="97">AK$135*$A138</f>
        <v>0</v>
      </c>
      <c r="AL172" s="19">
        <f>AL$135*$A137</f>
        <v>0</v>
      </c>
      <c r="AM172" s="19"/>
      <c r="AN172" s="19"/>
      <c r="AO172" s="19"/>
      <c r="AP172" s="19"/>
      <c r="AQ172" s="19"/>
      <c r="AS172" s="10"/>
      <c r="AT172" s="10"/>
      <c r="AU172" s="10"/>
      <c r="AV172" s="10"/>
      <c r="AW172" s="10"/>
      <c r="AX172" s="10"/>
      <c r="AY172" s="10"/>
      <c r="AZ172" s="10"/>
      <c r="BA172" s="10"/>
      <c r="CA172" s="10">
        <f t="shared" si="60"/>
        <v>0</v>
      </c>
    </row>
    <row r="173" spans="1:84">
      <c r="A173" s="76">
        <f t="shared" si="61"/>
        <v>0</v>
      </c>
      <c r="B173" s="10">
        <f t="shared" si="62"/>
        <v>37</v>
      </c>
      <c r="C173" s="77">
        <f t="shared" si="63"/>
        <v>0</v>
      </c>
      <c r="D173" s="15">
        <f t="shared" si="64"/>
        <v>0</v>
      </c>
      <c r="E173" s="19">
        <f t="shared" si="65"/>
        <v>0</v>
      </c>
      <c r="F173" s="19">
        <f t="shared" si="66"/>
        <v>0</v>
      </c>
      <c r="G173" s="19">
        <f t="shared" si="67"/>
        <v>0</v>
      </c>
      <c r="H173" s="19">
        <f t="shared" si="68"/>
        <v>0</v>
      </c>
      <c r="I173" s="15">
        <f t="shared" si="69"/>
        <v>0</v>
      </c>
      <c r="J173" s="19">
        <f t="shared" si="70"/>
        <v>0</v>
      </c>
      <c r="K173" s="19">
        <f t="shared" si="71"/>
        <v>0</v>
      </c>
      <c r="L173" s="19">
        <f t="shared" si="72"/>
        <v>0</v>
      </c>
      <c r="M173" s="19">
        <f t="shared" si="73"/>
        <v>0</v>
      </c>
      <c r="N173" s="19">
        <f t="shared" si="74"/>
        <v>0</v>
      </c>
      <c r="O173" s="19">
        <f t="shared" si="75"/>
        <v>0</v>
      </c>
      <c r="P173" s="19">
        <f t="shared" si="76"/>
        <v>0</v>
      </c>
      <c r="Q173" s="19">
        <f t="shared" si="77"/>
        <v>0</v>
      </c>
      <c r="R173" s="19">
        <f t="shared" si="78"/>
        <v>0</v>
      </c>
      <c r="S173" s="19">
        <f t="shared" si="79"/>
        <v>0</v>
      </c>
      <c r="T173" s="19">
        <f t="shared" si="80"/>
        <v>0</v>
      </c>
      <c r="U173" s="19">
        <f t="shared" si="81"/>
        <v>0</v>
      </c>
      <c r="V173" s="19">
        <f t="shared" si="82"/>
        <v>0</v>
      </c>
      <c r="W173" s="19">
        <f t="shared" si="83"/>
        <v>0</v>
      </c>
      <c r="X173" s="19">
        <f t="shared" si="84"/>
        <v>0</v>
      </c>
      <c r="Y173" s="19">
        <f t="shared" si="85"/>
        <v>0</v>
      </c>
      <c r="Z173" s="19">
        <f t="shared" si="86"/>
        <v>0</v>
      </c>
      <c r="AA173" s="19">
        <f t="shared" si="87"/>
        <v>0</v>
      </c>
      <c r="AB173" s="19">
        <f t="shared" si="88"/>
        <v>0</v>
      </c>
      <c r="AC173" s="19">
        <f t="shared" si="89"/>
        <v>0</v>
      </c>
      <c r="AD173" s="19">
        <f t="shared" si="90"/>
        <v>0</v>
      </c>
      <c r="AE173" s="19">
        <f t="shared" si="91"/>
        <v>0</v>
      </c>
      <c r="AF173" s="19">
        <f t="shared" si="92"/>
        <v>0</v>
      </c>
      <c r="AG173" s="19">
        <f t="shared" si="93"/>
        <v>0</v>
      </c>
      <c r="AH173" s="19">
        <f t="shared" si="94"/>
        <v>0</v>
      </c>
      <c r="AI173" s="19">
        <f t="shared" si="95"/>
        <v>0</v>
      </c>
      <c r="AJ173" s="19">
        <f t="shared" si="96"/>
        <v>0</v>
      </c>
      <c r="AK173" s="19">
        <f t="shared" si="97"/>
        <v>0</v>
      </c>
      <c r="AL173" s="19">
        <f t="shared" ref="AL173:AL212" si="98">AL$135*$A138</f>
        <v>0</v>
      </c>
      <c r="AM173" s="19">
        <f>AM$135*$A137</f>
        <v>0</v>
      </c>
      <c r="AN173" s="19"/>
      <c r="AO173" s="19"/>
      <c r="AP173" s="19"/>
      <c r="AQ173" s="19"/>
      <c r="AS173" s="10"/>
      <c r="AT173" s="10"/>
      <c r="AU173" s="10"/>
      <c r="AV173" s="10"/>
      <c r="AW173" s="10"/>
      <c r="AX173" s="10"/>
      <c r="AY173" s="10"/>
      <c r="AZ173" s="10"/>
      <c r="BA173" s="10"/>
      <c r="CA173" s="10">
        <f t="shared" si="60"/>
        <v>0</v>
      </c>
    </row>
    <row r="174" spans="1:84">
      <c r="A174" s="76">
        <f t="shared" si="61"/>
        <v>0</v>
      </c>
      <c r="B174" s="10">
        <f t="shared" si="62"/>
        <v>38</v>
      </c>
      <c r="C174" s="77">
        <f t="shared" si="63"/>
        <v>0</v>
      </c>
      <c r="D174" s="15">
        <f t="shared" si="64"/>
        <v>0</v>
      </c>
      <c r="E174" s="19">
        <f t="shared" si="65"/>
        <v>0</v>
      </c>
      <c r="F174" s="19">
        <f t="shared" si="66"/>
        <v>0</v>
      </c>
      <c r="G174" s="19">
        <f t="shared" si="67"/>
        <v>0</v>
      </c>
      <c r="H174" s="19">
        <f t="shared" si="68"/>
        <v>0</v>
      </c>
      <c r="I174" s="15">
        <f t="shared" si="69"/>
        <v>0</v>
      </c>
      <c r="J174" s="19">
        <f t="shared" si="70"/>
        <v>0</v>
      </c>
      <c r="K174" s="19">
        <f t="shared" si="71"/>
        <v>0</v>
      </c>
      <c r="L174" s="19">
        <f t="shared" si="72"/>
        <v>0</v>
      </c>
      <c r="M174" s="19">
        <f t="shared" si="73"/>
        <v>0</v>
      </c>
      <c r="N174" s="19">
        <f t="shared" si="74"/>
        <v>0</v>
      </c>
      <c r="O174" s="19">
        <f t="shared" si="75"/>
        <v>0</v>
      </c>
      <c r="P174" s="19">
        <f t="shared" si="76"/>
        <v>0</v>
      </c>
      <c r="Q174" s="19">
        <f t="shared" si="77"/>
        <v>0</v>
      </c>
      <c r="R174" s="19">
        <f t="shared" si="78"/>
        <v>0</v>
      </c>
      <c r="S174" s="19">
        <f t="shared" si="79"/>
        <v>0</v>
      </c>
      <c r="T174" s="19">
        <f t="shared" si="80"/>
        <v>0</v>
      </c>
      <c r="U174" s="19">
        <f t="shared" si="81"/>
        <v>0</v>
      </c>
      <c r="V174" s="19">
        <f t="shared" si="82"/>
        <v>0</v>
      </c>
      <c r="W174" s="19">
        <f t="shared" si="83"/>
        <v>0</v>
      </c>
      <c r="X174" s="19">
        <f t="shared" si="84"/>
        <v>0</v>
      </c>
      <c r="Y174" s="19">
        <f t="shared" si="85"/>
        <v>0</v>
      </c>
      <c r="Z174" s="19">
        <f t="shared" si="86"/>
        <v>0</v>
      </c>
      <c r="AA174" s="19">
        <f t="shared" si="87"/>
        <v>0</v>
      </c>
      <c r="AB174" s="19">
        <f t="shared" si="88"/>
        <v>0</v>
      </c>
      <c r="AC174" s="19">
        <f t="shared" si="89"/>
        <v>0</v>
      </c>
      <c r="AD174" s="19">
        <f t="shared" si="90"/>
        <v>0</v>
      </c>
      <c r="AE174" s="19">
        <f t="shared" si="91"/>
        <v>0</v>
      </c>
      <c r="AF174" s="19">
        <f t="shared" si="92"/>
        <v>0</v>
      </c>
      <c r="AG174" s="19">
        <f t="shared" si="93"/>
        <v>0</v>
      </c>
      <c r="AH174" s="19">
        <f t="shared" si="94"/>
        <v>0</v>
      </c>
      <c r="AI174" s="19">
        <f t="shared" si="95"/>
        <v>0</v>
      </c>
      <c r="AJ174" s="19">
        <f t="shared" si="96"/>
        <v>0</v>
      </c>
      <c r="AK174" s="19">
        <f t="shared" si="97"/>
        <v>0</v>
      </c>
      <c r="AL174" s="19">
        <f t="shared" si="98"/>
        <v>0</v>
      </c>
      <c r="AM174" s="19">
        <f t="shared" ref="AM174:AM212" si="99">AM$135*$A138</f>
        <v>0</v>
      </c>
      <c r="AN174" s="19">
        <f>AN$135*$A137</f>
        <v>0</v>
      </c>
      <c r="AO174" s="19"/>
      <c r="AP174" s="19"/>
      <c r="AQ174" s="19"/>
      <c r="AS174" s="10"/>
      <c r="AT174" s="10"/>
      <c r="AU174" s="10"/>
      <c r="AV174" s="10"/>
      <c r="AW174" s="10"/>
      <c r="AX174" s="10"/>
      <c r="AY174" s="10"/>
      <c r="AZ174" s="10"/>
      <c r="BA174" s="10"/>
      <c r="CA174" s="10">
        <f t="shared" si="60"/>
        <v>0</v>
      </c>
    </row>
    <row r="175" spans="1:84">
      <c r="A175" s="76">
        <f t="shared" si="61"/>
        <v>0</v>
      </c>
      <c r="B175" s="10">
        <f t="shared" si="62"/>
        <v>39</v>
      </c>
      <c r="C175" s="77">
        <f t="shared" si="63"/>
        <v>0</v>
      </c>
      <c r="D175" s="15">
        <f t="shared" si="64"/>
        <v>0</v>
      </c>
      <c r="E175" s="19">
        <f t="shared" si="65"/>
        <v>0</v>
      </c>
      <c r="F175" s="19">
        <f t="shared" si="66"/>
        <v>0</v>
      </c>
      <c r="G175" s="19">
        <f t="shared" si="67"/>
        <v>0</v>
      </c>
      <c r="H175" s="19">
        <f t="shared" si="68"/>
        <v>0</v>
      </c>
      <c r="I175" s="15">
        <f t="shared" si="69"/>
        <v>0</v>
      </c>
      <c r="J175" s="19">
        <f t="shared" si="70"/>
        <v>0</v>
      </c>
      <c r="K175" s="19">
        <f t="shared" si="71"/>
        <v>0</v>
      </c>
      <c r="L175" s="19">
        <f t="shared" si="72"/>
        <v>0</v>
      </c>
      <c r="M175" s="19">
        <f t="shared" si="73"/>
        <v>0</v>
      </c>
      <c r="N175" s="19">
        <f t="shared" si="74"/>
        <v>0</v>
      </c>
      <c r="O175" s="19">
        <f t="shared" si="75"/>
        <v>0</v>
      </c>
      <c r="P175" s="19">
        <f t="shared" si="76"/>
        <v>0</v>
      </c>
      <c r="Q175" s="19">
        <f t="shared" si="77"/>
        <v>0</v>
      </c>
      <c r="R175" s="19">
        <f t="shared" si="78"/>
        <v>0</v>
      </c>
      <c r="S175" s="19">
        <f t="shared" si="79"/>
        <v>0</v>
      </c>
      <c r="T175" s="19">
        <f t="shared" si="80"/>
        <v>0</v>
      </c>
      <c r="U175" s="19">
        <f t="shared" si="81"/>
        <v>0</v>
      </c>
      <c r="V175" s="19">
        <f t="shared" si="82"/>
        <v>0</v>
      </c>
      <c r="W175" s="19">
        <f t="shared" si="83"/>
        <v>0</v>
      </c>
      <c r="X175" s="19">
        <f t="shared" si="84"/>
        <v>0</v>
      </c>
      <c r="Y175" s="19">
        <f t="shared" si="85"/>
        <v>0</v>
      </c>
      <c r="Z175" s="19">
        <f t="shared" si="86"/>
        <v>0</v>
      </c>
      <c r="AA175" s="19">
        <f t="shared" si="87"/>
        <v>0</v>
      </c>
      <c r="AB175" s="19">
        <f t="shared" si="88"/>
        <v>0</v>
      </c>
      <c r="AC175" s="19">
        <f t="shared" si="89"/>
        <v>0</v>
      </c>
      <c r="AD175" s="19">
        <f t="shared" si="90"/>
        <v>0</v>
      </c>
      <c r="AE175" s="19">
        <f t="shared" si="91"/>
        <v>0</v>
      </c>
      <c r="AF175" s="19">
        <f t="shared" si="92"/>
        <v>0</v>
      </c>
      <c r="AG175" s="19">
        <f t="shared" si="93"/>
        <v>0</v>
      </c>
      <c r="AH175" s="19">
        <f t="shared" si="94"/>
        <v>0</v>
      </c>
      <c r="AI175" s="19">
        <f t="shared" si="95"/>
        <v>0</v>
      </c>
      <c r="AJ175" s="19">
        <f t="shared" si="96"/>
        <v>0</v>
      </c>
      <c r="AK175" s="19">
        <f t="shared" si="97"/>
        <v>0</v>
      </c>
      <c r="AL175" s="19">
        <f t="shared" si="98"/>
        <v>0</v>
      </c>
      <c r="AM175" s="19">
        <f t="shared" si="99"/>
        <v>0</v>
      </c>
      <c r="AN175" s="19">
        <f t="shared" ref="AN175:AN212" si="100">AN$135*$A138</f>
        <v>0</v>
      </c>
      <c r="AO175" s="19">
        <f>AO$135*$A137</f>
        <v>0</v>
      </c>
      <c r="AP175" s="19"/>
      <c r="AQ175" s="19"/>
      <c r="AS175" s="10"/>
      <c r="AT175" s="10"/>
      <c r="AU175" s="10"/>
      <c r="AV175" s="10"/>
      <c r="AW175" s="10"/>
      <c r="AX175" s="10"/>
      <c r="AY175" s="10"/>
      <c r="AZ175" s="10"/>
      <c r="BA175" s="10"/>
      <c r="CA175" s="10">
        <f t="shared" si="60"/>
        <v>0</v>
      </c>
    </row>
    <row r="176" spans="1:84">
      <c r="A176" s="76">
        <f t="shared" si="61"/>
        <v>0</v>
      </c>
      <c r="B176" s="10">
        <f t="shared" si="62"/>
        <v>40</v>
      </c>
      <c r="C176" s="77">
        <f t="shared" si="63"/>
        <v>0</v>
      </c>
      <c r="D176" s="15">
        <f t="shared" si="64"/>
        <v>0</v>
      </c>
      <c r="E176" s="19">
        <f t="shared" si="65"/>
        <v>0</v>
      </c>
      <c r="F176" s="19">
        <f t="shared" si="66"/>
        <v>0</v>
      </c>
      <c r="G176" s="19">
        <f t="shared" si="67"/>
        <v>0</v>
      </c>
      <c r="H176" s="19">
        <f t="shared" si="68"/>
        <v>0</v>
      </c>
      <c r="I176" s="15">
        <f t="shared" si="69"/>
        <v>0</v>
      </c>
      <c r="J176" s="19">
        <f t="shared" si="70"/>
        <v>0</v>
      </c>
      <c r="K176" s="19">
        <f t="shared" si="71"/>
        <v>0</v>
      </c>
      <c r="L176" s="19">
        <f t="shared" si="72"/>
        <v>0</v>
      </c>
      <c r="M176" s="19">
        <f t="shared" si="73"/>
        <v>0</v>
      </c>
      <c r="N176" s="19">
        <f t="shared" si="74"/>
        <v>0</v>
      </c>
      <c r="O176" s="19">
        <f t="shared" si="75"/>
        <v>0</v>
      </c>
      <c r="P176" s="19">
        <f t="shared" si="76"/>
        <v>0</v>
      </c>
      <c r="Q176" s="19">
        <f t="shared" si="77"/>
        <v>0</v>
      </c>
      <c r="R176" s="19">
        <f t="shared" si="78"/>
        <v>0</v>
      </c>
      <c r="S176" s="19">
        <f t="shared" si="79"/>
        <v>0</v>
      </c>
      <c r="T176" s="19">
        <f t="shared" si="80"/>
        <v>0</v>
      </c>
      <c r="U176" s="19">
        <f t="shared" si="81"/>
        <v>0</v>
      </c>
      <c r="V176" s="19">
        <f t="shared" si="82"/>
        <v>0</v>
      </c>
      <c r="W176" s="19">
        <f t="shared" si="83"/>
        <v>0</v>
      </c>
      <c r="X176" s="19">
        <f t="shared" si="84"/>
        <v>0</v>
      </c>
      <c r="Y176" s="19">
        <f t="shared" si="85"/>
        <v>0</v>
      </c>
      <c r="Z176" s="19">
        <f t="shared" si="86"/>
        <v>0</v>
      </c>
      <c r="AA176" s="19">
        <f t="shared" si="87"/>
        <v>0</v>
      </c>
      <c r="AB176" s="19">
        <f t="shared" si="88"/>
        <v>0</v>
      </c>
      <c r="AC176" s="19">
        <f t="shared" si="89"/>
        <v>0</v>
      </c>
      <c r="AD176" s="19">
        <f t="shared" si="90"/>
        <v>0</v>
      </c>
      <c r="AE176" s="19">
        <f t="shared" si="91"/>
        <v>0</v>
      </c>
      <c r="AF176" s="19">
        <f t="shared" si="92"/>
        <v>0</v>
      </c>
      <c r="AG176" s="19">
        <f t="shared" si="93"/>
        <v>0</v>
      </c>
      <c r="AH176" s="19">
        <f t="shared" si="94"/>
        <v>0</v>
      </c>
      <c r="AI176" s="19">
        <f t="shared" si="95"/>
        <v>0</v>
      </c>
      <c r="AJ176" s="19">
        <f t="shared" si="96"/>
        <v>0</v>
      </c>
      <c r="AK176" s="19">
        <f t="shared" si="97"/>
        <v>0</v>
      </c>
      <c r="AL176" s="19">
        <f t="shared" si="98"/>
        <v>0</v>
      </c>
      <c r="AM176" s="19">
        <f t="shared" si="99"/>
        <v>0</v>
      </c>
      <c r="AN176" s="19">
        <f t="shared" si="100"/>
        <v>0</v>
      </c>
      <c r="AO176" s="19">
        <f t="shared" ref="AO176:AO212" si="101">AO$135*$A138</f>
        <v>0</v>
      </c>
      <c r="AP176" s="19">
        <f>AP$135*$A137</f>
        <v>0</v>
      </c>
      <c r="AQ176" s="19"/>
      <c r="AS176" s="10"/>
      <c r="AT176" s="10"/>
      <c r="AU176" s="10"/>
      <c r="AV176" s="10"/>
      <c r="AW176" s="10"/>
      <c r="AX176" s="10"/>
      <c r="AY176" s="10"/>
      <c r="AZ176" s="10"/>
      <c r="BA176" s="10"/>
      <c r="CA176" s="10">
        <f t="shared" si="60"/>
        <v>0</v>
      </c>
    </row>
    <row r="177" spans="1:79">
      <c r="A177" s="76">
        <f t="shared" si="61"/>
        <v>0</v>
      </c>
      <c r="B177" s="10">
        <f t="shared" si="62"/>
        <v>41</v>
      </c>
      <c r="C177" s="77">
        <f t="shared" si="63"/>
        <v>0</v>
      </c>
      <c r="D177" s="15">
        <f t="shared" si="64"/>
        <v>0</v>
      </c>
      <c r="E177" s="19">
        <f t="shared" si="65"/>
        <v>0</v>
      </c>
      <c r="F177" s="19">
        <f t="shared" si="66"/>
        <v>0</v>
      </c>
      <c r="G177" s="19">
        <f t="shared" si="67"/>
        <v>0</v>
      </c>
      <c r="H177" s="19">
        <f t="shared" si="68"/>
        <v>0</v>
      </c>
      <c r="I177" s="15">
        <f t="shared" si="69"/>
        <v>0</v>
      </c>
      <c r="J177" s="19">
        <f t="shared" si="70"/>
        <v>0</v>
      </c>
      <c r="K177" s="19">
        <f t="shared" si="71"/>
        <v>0</v>
      </c>
      <c r="L177" s="19">
        <f t="shared" si="72"/>
        <v>0</v>
      </c>
      <c r="M177" s="19">
        <f t="shared" si="73"/>
        <v>0</v>
      </c>
      <c r="N177" s="19">
        <f t="shared" si="74"/>
        <v>0</v>
      </c>
      <c r="O177" s="19">
        <f t="shared" si="75"/>
        <v>0</v>
      </c>
      <c r="P177" s="19">
        <f t="shared" si="76"/>
        <v>0</v>
      </c>
      <c r="Q177" s="19">
        <f t="shared" si="77"/>
        <v>0</v>
      </c>
      <c r="R177" s="19">
        <f t="shared" si="78"/>
        <v>0</v>
      </c>
      <c r="S177" s="19">
        <f t="shared" si="79"/>
        <v>0</v>
      </c>
      <c r="T177" s="19">
        <f t="shared" si="80"/>
        <v>0</v>
      </c>
      <c r="U177" s="19">
        <f t="shared" si="81"/>
        <v>0</v>
      </c>
      <c r="V177" s="19">
        <f t="shared" si="82"/>
        <v>0</v>
      </c>
      <c r="W177" s="19">
        <f t="shared" si="83"/>
        <v>0</v>
      </c>
      <c r="X177" s="19">
        <f t="shared" si="84"/>
        <v>0</v>
      </c>
      <c r="Y177" s="19">
        <f t="shared" si="85"/>
        <v>0</v>
      </c>
      <c r="Z177" s="19">
        <f t="shared" si="86"/>
        <v>0</v>
      </c>
      <c r="AA177" s="19">
        <f t="shared" si="87"/>
        <v>0</v>
      </c>
      <c r="AB177" s="19">
        <f t="shared" si="88"/>
        <v>0</v>
      </c>
      <c r="AC177" s="19">
        <f t="shared" si="89"/>
        <v>0</v>
      </c>
      <c r="AD177" s="19">
        <f t="shared" si="90"/>
        <v>0</v>
      </c>
      <c r="AE177" s="19">
        <f t="shared" si="91"/>
        <v>0</v>
      </c>
      <c r="AF177" s="19">
        <f t="shared" si="92"/>
        <v>0</v>
      </c>
      <c r="AG177" s="19">
        <f t="shared" si="93"/>
        <v>0</v>
      </c>
      <c r="AH177" s="19">
        <f t="shared" si="94"/>
        <v>0</v>
      </c>
      <c r="AI177" s="19">
        <f t="shared" si="95"/>
        <v>0</v>
      </c>
      <c r="AJ177" s="19">
        <f t="shared" si="96"/>
        <v>0</v>
      </c>
      <c r="AK177" s="19">
        <f t="shared" si="97"/>
        <v>0</v>
      </c>
      <c r="AL177" s="19">
        <f t="shared" si="98"/>
        <v>0</v>
      </c>
      <c r="AM177" s="19">
        <f t="shared" si="99"/>
        <v>0</v>
      </c>
      <c r="AN177" s="19">
        <f t="shared" si="100"/>
        <v>0</v>
      </c>
      <c r="AO177" s="19">
        <f t="shared" si="101"/>
        <v>0</v>
      </c>
      <c r="AP177" s="19">
        <f t="shared" ref="AP177:AP212" si="102">AP$135*$A138</f>
        <v>0</v>
      </c>
      <c r="AQ177" s="19">
        <f>AQ$135*$A137</f>
        <v>0</v>
      </c>
      <c r="AS177" s="10"/>
      <c r="AT177" s="10"/>
      <c r="AU177" s="10"/>
      <c r="AV177" s="10"/>
      <c r="AW177" s="10"/>
      <c r="AX177" s="10"/>
      <c r="AY177" s="10"/>
      <c r="AZ177" s="10"/>
      <c r="BA177" s="10"/>
      <c r="CA177" s="10">
        <f t="shared" si="60"/>
        <v>0</v>
      </c>
    </row>
    <row r="178" spans="1:79">
      <c r="A178" s="76">
        <f t="shared" si="61"/>
        <v>0</v>
      </c>
      <c r="B178" s="10">
        <f t="shared" si="62"/>
        <v>42</v>
      </c>
      <c r="C178" s="77">
        <f t="shared" si="63"/>
        <v>0</v>
      </c>
      <c r="D178" s="15">
        <f t="shared" si="64"/>
        <v>0</v>
      </c>
      <c r="E178" s="19">
        <f t="shared" si="65"/>
        <v>0</v>
      </c>
      <c r="F178" s="19">
        <f t="shared" si="66"/>
        <v>0</v>
      </c>
      <c r="G178" s="19">
        <f t="shared" si="67"/>
        <v>0</v>
      </c>
      <c r="H178" s="19">
        <f t="shared" si="68"/>
        <v>0</v>
      </c>
      <c r="I178" s="15">
        <f t="shared" si="69"/>
        <v>0</v>
      </c>
      <c r="J178" s="19">
        <f t="shared" si="70"/>
        <v>0</v>
      </c>
      <c r="K178" s="19">
        <f t="shared" si="71"/>
        <v>0</v>
      </c>
      <c r="L178" s="19">
        <f t="shared" si="72"/>
        <v>0</v>
      </c>
      <c r="M178" s="19">
        <f t="shared" si="73"/>
        <v>0</v>
      </c>
      <c r="N178" s="19">
        <f t="shared" si="74"/>
        <v>0</v>
      </c>
      <c r="O178" s="19">
        <f t="shared" si="75"/>
        <v>0</v>
      </c>
      <c r="P178" s="19">
        <f t="shared" si="76"/>
        <v>0</v>
      </c>
      <c r="Q178" s="19">
        <f t="shared" si="77"/>
        <v>0</v>
      </c>
      <c r="R178" s="19">
        <f t="shared" si="78"/>
        <v>0</v>
      </c>
      <c r="S178" s="19">
        <f t="shared" si="79"/>
        <v>0</v>
      </c>
      <c r="T178" s="19">
        <f t="shared" si="80"/>
        <v>0</v>
      </c>
      <c r="U178" s="19">
        <f t="shared" si="81"/>
        <v>0</v>
      </c>
      <c r="V178" s="19">
        <f t="shared" si="82"/>
        <v>0</v>
      </c>
      <c r="W178" s="19">
        <f t="shared" si="83"/>
        <v>0</v>
      </c>
      <c r="X178" s="19">
        <f t="shared" si="84"/>
        <v>0</v>
      </c>
      <c r="Y178" s="19">
        <f t="shared" si="85"/>
        <v>0</v>
      </c>
      <c r="Z178" s="19">
        <f t="shared" si="86"/>
        <v>0</v>
      </c>
      <c r="AA178" s="19">
        <f t="shared" si="87"/>
        <v>0</v>
      </c>
      <c r="AB178" s="19">
        <f t="shared" si="88"/>
        <v>0</v>
      </c>
      <c r="AC178" s="19">
        <f t="shared" si="89"/>
        <v>0</v>
      </c>
      <c r="AD178" s="19">
        <f t="shared" si="90"/>
        <v>0</v>
      </c>
      <c r="AE178" s="19">
        <f t="shared" si="91"/>
        <v>0</v>
      </c>
      <c r="AF178" s="19">
        <f t="shared" si="92"/>
        <v>0</v>
      </c>
      <c r="AG178" s="19">
        <f t="shared" si="93"/>
        <v>0</v>
      </c>
      <c r="AH178" s="19">
        <f t="shared" si="94"/>
        <v>0</v>
      </c>
      <c r="AI178" s="19">
        <f t="shared" si="95"/>
        <v>0</v>
      </c>
      <c r="AJ178" s="19">
        <f t="shared" si="96"/>
        <v>0</v>
      </c>
      <c r="AK178" s="19">
        <f t="shared" si="97"/>
        <v>0</v>
      </c>
      <c r="AL178" s="19">
        <f t="shared" si="98"/>
        <v>0</v>
      </c>
      <c r="AM178" s="19">
        <f t="shared" si="99"/>
        <v>0</v>
      </c>
      <c r="AN178" s="19">
        <f t="shared" si="100"/>
        <v>0</v>
      </c>
      <c r="AO178" s="19">
        <f t="shared" si="101"/>
        <v>0</v>
      </c>
      <c r="AP178" s="19">
        <f t="shared" si="102"/>
        <v>0</v>
      </c>
      <c r="AQ178" s="19">
        <f t="shared" ref="AQ178:AQ212" si="103">AQ$135*$A138</f>
        <v>0</v>
      </c>
      <c r="AR178" s="15">
        <f>AR$135*$A137</f>
        <v>0</v>
      </c>
      <c r="AS178" s="10"/>
      <c r="AT178" s="10"/>
      <c r="AU178" s="10"/>
      <c r="AV178" s="10"/>
      <c r="AW178" s="10"/>
      <c r="AX178" s="10"/>
      <c r="AY178" s="10"/>
      <c r="AZ178" s="10"/>
      <c r="BA178" s="10"/>
      <c r="CA178" s="10">
        <f t="shared" si="60"/>
        <v>0</v>
      </c>
    </row>
    <row r="179" spans="1:79">
      <c r="A179" s="76">
        <f t="shared" si="61"/>
        <v>0</v>
      </c>
      <c r="B179" s="10">
        <f t="shared" si="62"/>
        <v>43</v>
      </c>
      <c r="C179" s="77">
        <f t="shared" si="63"/>
        <v>0</v>
      </c>
      <c r="D179" s="15">
        <f t="shared" si="64"/>
        <v>0</v>
      </c>
      <c r="E179" s="19">
        <f t="shared" si="65"/>
        <v>0</v>
      </c>
      <c r="F179" s="19">
        <f t="shared" si="66"/>
        <v>0</v>
      </c>
      <c r="G179" s="19">
        <f t="shared" si="67"/>
        <v>0</v>
      </c>
      <c r="H179" s="19">
        <f t="shared" si="68"/>
        <v>0</v>
      </c>
      <c r="I179" s="15">
        <f t="shared" si="69"/>
        <v>0</v>
      </c>
      <c r="J179" s="19">
        <f t="shared" si="70"/>
        <v>0</v>
      </c>
      <c r="K179" s="19">
        <f t="shared" si="71"/>
        <v>0</v>
      </c>
      <c r="L179" s="19">
        <f t="shared" si="72"/>
        <v>0</v>
      </c>
      <c r="M179" s="19">
        <f t="shared" si="73"/>
        <v>0</v>
      </c>
      <c r="N179" s="19">
        <f t="shared" si="74"/>
        <v>0</v>
      </c>
      <c r="O179" s="19">
        <f t="shared" si="75"/>
        <v>0</v>
      </c>
      <c r="P179" s="19">
        <f t="shared" si="76"/>
        <v>0</v>
      </c>
      <c r="Q179" s="19">
        <f t="shared" si="77"/>
        <v>0</v>
      </c>
      <c r="R179" s="19">
        <f t="shared" si="78"/>
        <v>0</v>
      </c>
      <c r="S179" s="19">
        <f t="shared" si="79"/>
        <v>0</v>
      </c>
      <c r="T179" s="19">
        <f t="shared" si="80"/>
        <v>0</v>
      </c>
      <c r="U179" s="19">
        <f t="shared" si="81"/>
        <v>0</v>
      </c>
      <c r="V179" s="19">
        <f t="shared" si="82"/>
        <v>0</v>
      </c>
      <c r="W179" s="19">
        <f t="shared" si="83"/>
        <v>0</v>
      </c>
      <c r="X179" s="19">
        <f t="shared" si="84"/>
        <v>0</v>
      </c>
      <c r="Y179" s="19">
        <f t="shared" si="85"/>
        <v>0</v>
      </c>
      <c r="Z179" s="19">
        <f t="shared" si="86"/>
        <v>0</v>
      </c>
      <c r="AA179" s="19">
        <f t="shared" si="87"/>
        <v>0</v>
      </c>
      <c r="AB179" s="19">
        <f t="shared" si="88"/>
        <v>0</v>
      </c>
      <c r="AC179" s="19">
        <f t="shared" si="89"/>
        <v>0</v>
      </c>
      <c r="AD179" s="19">
        <f t="shared" si="90"/>
        <v>0</v>
      </c>
      <c r="AE179" s="19">
        <f t="shared" si="91"/>
        <v>0</v>
      </c>
      <c r="AF179" s="19">
        <f t="shared" si="92"/>
        <v>0</v>
      </c>
      <c r="AG179" s="19">
        <f t="shared" si="93"/>
        <v>0</v>
      </c>
      <c r="AH179" s="19">
        <f t="shared" si="94"/>
        <v>0</v>
      </c>
      <c r="AI179" s="19">
        <f t="shared" si="95"/>
        <v>0</v>
      </c>
      <c r="AJ179" s="19">
        <f t="shared" si="96"/>
        <v>0</v>
      </c>
      <c r="AK179" s="19">
        <f t="shared" si="97"/>
        <v>0</v>
      </c>
      <c r="AL179" s="19">
        <f t="shared" si="98"/>
        <v>0</v>
      </c>
      <c r="AM179" s="19">
        <f t="shared" si="99"/>
        <v>0</v>
      </c>
      <c r="AN179" s="19">
        <f t="shared" si="100"/>
        <v>0</v>
      </c>
      <c r="AO179" s="19">
        <f t="shared" si="101"/>
        <v>0</v>
      </c>
      <c r="AP179" s="19">
        <f t="shared" si="102"/>
        <v>0</v>
      </c>
      <c r="AQ179" s="19">
        <f t="shared" si="103"/>
        <v>0</v>
      </c>
      <c r="AR179" s="15">
        <f t="shared" ref="AR179:AR212" si="104">AR$135*$A138</f>
        <v>0</v>
      </c>
      <c r="AS179" s="10">
        <f>AS$135*$A137</f>
        <v>0</v>
      </c>
      <c r="AT179" s="10"/>
      <c r="AU179" s="10"/>
      <c r="AV179" s="10"/>
      <c r="AW179" s="10"/>
      <c r="AX179" s="10"/>
      <c r="AY179" s="10"/>
      <c r="AZ179" s="10"/>
      <c r="BA179" s="10"/>
      <c r="CA179" s="10">
        <f t="shared" si="60"/>
        <v>0</v>
      </c>
    </row>
    <row r="180" spans="1:79">
      <c r="A180" s="76">
        <f t="shared" si="61"/>
        <v>0</v>
      </c>
      <c r="B180" s="10">
        <f t="shared" si="62"/>
        <v>44</v>
      </c>
      <c r="C180" s="77">
        <f t="shared" si="63"/>
        <v>0</v>
      </c>
      <c r="D180" s="15">
        <f t="shared" si="64"/>
        <v>0</v>
      </c>
      <c r="E180" s="19">
        <f t="shared" si="65"/>
        <v>0</v>
      </c>
      <c r="F180" s="19">
        <f t="shared" si="66"/>
        <v>0</v>
      </c>
      <c r="G180" s="19">
        <f t="shared" si="67"/>
        <v>0</v>
      </c>
      <c r="H180" s="19">
        <f t="shared" si="68"/>
        <v>0</v>
      </c>
      <c r="I180" s="15">
        <f t="shared" si="69"/>
        <v>0</v>
      </c>
      <c r="J180" s="19">
        <f t="shared" si="70"/>
        <v>0</v>
      </c>
      <c r="K180" s="19">
        <f t="shared" si="71"/>
        <v>0</v>
      </c>
      <c r="L180" s="19">
        <f t="shared" si="72"/>
        <v>0</v>
      </c>
      <c r="M180" s="19">
        <f t="shared" si="73"/>
        <v>0</v>
      </c>
      <c r="N180" s="19">
        <f t="shared" si="74"/>
        <v>0</v>
      </c>
      <c r="O180" s="19">
        <f t="shared" si="75"/>
        <v>0</v>
      </c>
      <c r="P180" s="19">
        <f t="shared" si="76"/>
        <v>0</v>
      </c>
      <c r="Q180" s="19">
        <f t="shared" si="77"/>
        <v>0</v>
      </c>
      <c r="R180" s="19">
        <f t="shared" si="78"/>
        <v>0</v>
      </c>
      <c r="S180" s="19">
        <f t="shared" si="79"/>
        <v>0</v>
      </c>
      <c r="T180" s="19">
        <f t="shared" si="80"/>
        <v>0</v>
      </c>
      <c r="U180" s="19">
        <f t="shared" si="81"/>
        <v>0</v>
      </c>
      <c r="V180" s="19">
        <f t="shared" si="82"/>
        <v>0</v>
      </c>
      <c r="W180" s="19">
        <f t="shared" si="83"/>
        <v>0</v>
      </c>
      <c r="X180" s="19">
        <f t="shared" si="84"/>
        <v>0</v>
      </c>
      <c r="Y180" s="19">
        <f t="shared" si="85"/>
        <v>0</v>
      </c>
      <c r="Z180" s="19">
        <f t="shared" si="86"/>
        <v>0</v>
      </c>
      <c r="AA180" s="19">
        <f t="shared" si="87"/>
        <v>0</v>
      </c>
      <c r="AB180" s="19">
        <f t="shared" si="88"/>
        <v>0</v>
      </c>
      <c r="AC180" s="19">
        <f t="shared" si="89"/>
        <v>0</v>
      </c>
      <c r="AD180" s="19">
        <f t="shared" si="90"/>
        <v>0</v>
      </c>
      <c r="AE180" s="19">
        <f t="shared" si="91"/>
        <v>0</v>
      </c>
      <c r="AF180" s="19">
        <f t="shared" si="92"/>
        <v>0</v>
      </c>
      <c r="AG180" s="19">
        <f t="shared" si="93"/>
        <v>0</v>
      </c>
      <c r="AH180" s="19">
        <f t="shared" si="94"/>
        <v>0</v>
      </c>
      <c r="AI180" s="19">
        <f t="shared" si="95"/>
        <v>0</v>
      </c>
      <c r="AJ180" s="19">
        <f t="shared" si="96"/>
        <v>0</v>
      </c>
      <c r="AK180" s="19">
        <f t="shared" si="97"/>
        <v>0</v>
      </c>
      <c r="AL180" s="19">
        <f t="shared" si="98"/>
        <v>0</v>
      </c>
      <c r="AM180" s="19">
        <f t="shared" si="99"/>
        <v>0</v>
      </c>
      <c r="AN180" s="19">
        <f t="shared" si="100"/>
        <v>0</v>
      </c>
      <c r="AO180" s="19">
        <f t="shared" si="101"/>
        <v>0</v>
      </c>
      <c r="AP180" s="19">
        <f t="shared" si="102"/>
        <v>0</v>
      </c>
      <c r="AQ180" s="19">
        <f t="shared" si="103"/>
        <v>0</v>
      </c>
      <c r="AR180" s="15">
        <f t="shared" si="104"/>
        <v>0</v>
      </c>
      <c r="AS180" s="10">
        <f t="shared" ref="AS180:AS212" si="105">AS$135*$A138</f>
        <v>0</v>
      </c>
      <c r="AT180" s="10">
        <f>AT$135*$A137</f>
        <v>0</v>
      </c>
      <c r="AU180" s="10"/>
      <c r="AV180" s="10"/>
      <c r="AW180" s="10"/>
      <c r="AX180" s="10"/>
      <c r="AY180" s="10"/>
      <c r="AZ180" s="10"/>
      <c r="BA180" s="10"/>
      <c r="CA180" s="10">
        <f t="shared" si="60"/>
        <v>0</v>
      </c>
    </row>
    <row r="181" spans="1:79">
      <c r="A181" s="76">
        <f t="shared" si="61"/>
        <v>0</v>
      </c>
      <c r="B181" s="10">
        <f t="shared" si="62"/>
        <v>45</v>
      </c>
      <c r="C181" s="77">
        <f t="shared" si="63"/>
        <v>0</v>
      </c>
      <c r="D181" s="15">
        <f t="shared" si="64"/>
        <v>0</v>
      </c>
      <c r="E181" s="19">
        <f t="shared" si="65"/>
        <v>0</v>
      </c>
      <c r="F181" s="19">
        <f t="shared" si="66"/>
        <v>0</v>
      </c>
      <c r="G181" s="19">
        <f t="shared" si="67"/>
        <v>0</v>
      </c>
      <c r="H181" s="19">
        <f t="shared" si="68"/>
        <v>0</v>
      </c>
      <c r="I181" s="15">
        <f t="shared" si="69"/>
        <v>0</v>
      </c>
      <c r="J181" s="19">
        <f t="shared" si="70"/>
        <v>0</v>
      </c>
      <c r="K181" s="19">
        <f t="shared" si="71"/>
        <v>0</v>
      </c>
      <c r="L181" s="19">
        <f t="shared" si="72"/>
        <v>0</v>
      </c>
      <c r="M181" s="19">
        <f t="shared" si="73"/>
        <v>0</v>
      </c>
      <c r="N181" s="19">
        <f t="shared" si="74"/>
        <v>0</v>
      </c>
      <c r="O181" s="19">
        <f t="shared" si="75"/>
        <v>0</v>
      </c>
      <c r="P181" s="19">
        <f t="shared" si="76"/>
        <v>0</v>
      </c>
      <c r="Q181" s="19">
        <f t="shared" si="77"/>
        <v>0</v>
      </c>
      <c r="R181" s="19">
        <f t="shared" si="78"/>
        <v>0</v>
      </c>
      <c r="S181" s="19">
        <f t="shared" si="79"/>
        <v>0</v>
      </c>
      <c r="T181" s="19">
        <f t="shared" si="80"/>
        <v>0</v>
      </c>
      <c r="U181" s="19">
        <f t="shared" si="81"/>
        <v>0</v>
      </c>
      <c r="V181" s="19">
        <f t="shared" si="82"/>
        <v>0</v>
      </c>
      <c r="W181" s="19">
        <f t="shared" si="83"/>
        <v>0</v>
      </c>
      <c r="X181" s="19">
        <f t="shared" si="84"/>
        <v>0</v>
      </c>
      <c r="Y181" s="19">
        <f t="shared" si="85"/>
        <v>0</v>
      </c>
      <c r="Z181" s="19">
        <f t="shared" si="86"/>
        <v>0</v>
      </c>
      <c r="AA181" s="19">
        <f t="shared" si="87"/>
        <v>0</v>
      </c>
      <c r="AB181" s="19">
        <f t="shared" si="88"/>
        <v>0</v>
      </c>
      <c r="AC181" s="19">
        <f t="shared" si="89"/>
        <v>0</v>
      </c>
      <c r="AD181" s="19">
        <f t="shared" si="90"/>
        <v>0</v>
      </c>
      <c r="AE181" s="19">
        <f t="shared" si="91"/>
        <v>0</v>
      </c>
      <c r="AF181" s="19">
        <f t="shared" si="92"/>
        <v>0</v>
      </c>
      <c r="AG181" s="19">
        <f t="shared" si="93"/>
        <v>0</v>
      </c>
      <c r="AH181" s="19">
        <f t="shared" si="94"/>
        <v>0</v>
      </c>
      <c r="AI181" s="19">
        <f t="shared" si="95"/>
        <v>0</v>
      </c>
      <c r="AJ181" s="19">
        <f t="shared" si="96"/>
        <v>0</v>
      </c>
      <c r="AK181" s="19">
        <f t="shared" si="97"/>
        <v>0</v>
      </c>
      <c r="AL181" s="19">
        <f t="shared" si="98"/>
        <v>0</v>
      </c>
      <c r="AM181" s="19">
        <f t="shared" si="99"/>
        <v>0</v>
      </c>
      <c r="AN181" s="19">
        <f t="shared" si="100"/>
        <v>0</v>
      </c>
      <c r="AO181" s="19">
        <f t="shared" si="101"/>
        <v>0</v>
      </c>
      <c r="AP181" s="19">
        <f t="shared" si="102"/>
        <v>0</v>
      </c>
      <c r="AQ181" s="19">
        <f t="shared" si="103"/>
        <v>0</v>
      </c>
      <c r="AR181" s="15">
        <f t="shared" si="104"/>
        <v>0</v>
      </c>
      <c r="AS181" s="10">
        <f t="shared" si="105"/>
        <v>0</v>
      </c>
      <c r="AT181" s="10">
        <f t="shared" ref="AT181:AT212" si="106">AT$135*$A138</f>
        <v>0</v>
      </c>
      <c r="AU181" s="10">
        <f>AU$135*$A137</f>
        <v>0</v>
      </c>
      <c r="AV181" s="10"/>
      <c r="AW181" s="10"/>
      <c r="AX181" s="10"/>
      <c r="AY181" s="10"/>
      <c r="AZ181" s="10"/>
      <c r="BA181" s="10"/>
      <c r="CA181" s="10">
        <f t="shared" si="60"/>
        <v>0</v>
      </c>
    </row>
    <row r="182" spans="1:79">
      <c r="A182" s="76">
        <f t="shared" si="61"/>
        <v>0</v>
      </c>
      <c r="B182" s="10">
        <f t="shared" si="62"/>
        <v>46</v>
      </c>
      <c r="C182" s="77">
        <f t="shared" si="63"/>
        <v>0</v>
      </c>
      <c r="D182" s="15">
        <f t="shared" si="64"/>
        <v>0</v>
      </c>
      <c r="E182" s="19">
        <f t="shared" si="65"/>
        <v>0</v>
      </c>
      <c r="F182" s="19">
        <f t="shared" si="66"/>
        <v>0</v>
      </c>
      <c r="G182" s="19">
        <f t="shared" si="67"/>
        <v>0</v>
      </c>
      <c r="H182" s="19">
        <f t="shared" si="68"/>
        <v>0</v>
      </c>
      <c r="I182" s="15">
        <f t="shared" si="69"/>
        <v>0</v>
      </c>
      <c r="J182" s="19">
        <f t="shared" si="70"/>
        <v>0</v>
      </c>
      <c r="K182" s="19">
        <f t="shared" si="71"/>
        <v>0</v>
      </c>
      <c r="L182" s="19">
        <f t="shared" si="72"/>
        <v>0</v>
      </c>
      <c r="M182" s="19">
        <f t="shared" si="73"/>
        <v>0</v>
      </c>
      <c r="N182" s="19">
        <f t="shared" si="74"/>
        <v>0</v>
      </c>
      <c r="O182" s="19">
        <f t="shared" si="75"/>
        <v>0</v>
      </c>
      <c r="P182" s="19">
        <f t="shared" si="76"/>
        <v>0</v>
      </c>
      <c r="Q182" s="19">
        <f t="shared" si="77"/>
        <v>0</v>
      </c>
      <c r="R182" s="19">
        <f t="shared" si="78"/>
        <v>0</v>
      </c>
      <c r="S182" s="19">
        <f t="shared" si="79"/>
        <v>0</v>
      </c>
      <c r="T182" s="19">
        <f t="shared" si="80"/>
        <v>0</v>
      </c>
      <c r="U182" s="19">
        <f t="shared" si="81"/>
        <v>0</v>
      </c>
      <c r="V182" s="19">
        <f t="shared" si="82"/>
        <v>0</v>
      </c>
      <c r="W182" s="19">
        <f t="shared" si="83"/>
        <v>0</v>
      </c>
      <c r="X182" s="19">
        <f t="shared" si="84"/>
        <v>0</v>
      </c>
      <c r="Y182" s="19">
        <f t="shared" si="85"/>
        <v>0</v>
      </c>
      <c r="Z182" s="19">
        <f t="shared" si="86"/>
        <v>0</v>
      </c>
      <c r="AA182" s="19">
        <f t="shared" si="87"/>
        <v>0</v>
      </c>
      <c r="AB182" s="19">
        <f t="shared" si="88"/>
        <v>0</v>
      </c>
      <c r="AC182" s="19">
        <f t="shared" si="89"/>
        <v>0</v>
      </c>
      <c r="AD182" s="19">
        <f t="shared" si="90"/>
        <v>0</v>
      </c>
      <c r="AE182" s="19">
        <f t="shared" si="91"/>
        <v>0</v>
      </c>
      <c r="AF182" s="19">
        <f t="shared" si="92"/>
        <v>0</v>
      </c>
      <c r="AG182" s="19">
        <f t="shared" si="93"/>
        <v>0</v>
      </c>
      <c r="AH182" s="19">
        <f t="shared" si="94"/>
        <v>0</v>
      </c>
      <c r="AI182" s="19">
        <f t="shared" si="95"/>
        <v>0</v>
      </c>
      <c r="AJ182" s="19">
        <f t="shared" si="96"/>
        <v>0</v>
      </c>
      <c r="AK182" s="19">
        <f t="shared" si="97"/>
        <v>0</v>
      </c>
      <c r="AL182" s="19">
        <f t="shared" si="98"/>
        <v>0</v>
      </c>
      <c r="AM182" s="19">
        <f t="shared" si="99"/>
        <v>0</v>
      </c>
      <c r="AN182" s="19">
        <f t="shared" si="100"/>
        <v>0</v>
      </c>
      <c r="AO182" s="19">
        <f t="shared" si="101"/>
        <v>0</v>
      </c>
      <c r="AP182" s="19">
        <f t="shared" si="102"/>
        <v>0</v>
      </c>
      <c r="AQ182" s="19">
        <f t="shared" si="103"/>
        <v>0</v>
      </c>
      <c r="AR182" s="15">
        <f t="shared" si="104"/>
        <v>0</v>
      </c>
      <c r="AS182" s="10">
        <f t="shared" si="105"/>
        <v>0</v>
      </c>
      <c r="AT182" s="10">
        <f t="shared" si="106"/>
        <v>0</v>
      </c>
      <c r="AU182" s="10">
        <f t="shared" ref="AU182:AU212" si="107">AU$135*$A138</f>
        <v>0</v>
      </c>
      <c r="AV182" s="10">
        <f>AV$135*$A137</f>
        <v>0</v>
      </c>
      <c r="AW182" s="10"/>
      <c r="AX182" s="10"/>
      <c r="AY182" s="10"/>
      <c r="AZ182" s="10"/>
      <c r="BA182" s="10"/>
      <c r="CA182" s="10">
        <f t="shared" si="60"/>
        <v>0</v>
      </c>
    </row>
    <row r="183" spans="1:79">
      <c r="A183" s="76">
        <f t="shared" si="61"/>
        <v>0</v>
      </c>
      <c r="B183" s="10">
        <f t="shared" si="62"/>
        <v>47</v>
      </c>
      <c r="C183" s="77">
        <f t="shared" si="63"/>
        <v>0</v>
      </c>
      <c r="D183" s="15">
        <f t="shared" si="64"/>
        <v>0</v>
      </c>
      <c r="E183" s="19">
        <f t="shared" si="65"/>
        <v>0</v>
      </c>
      <c r="F183" s="19">
        <f t="shared" si="66"/>
        <v>0</v>
      </c>
      <c r="G183" s="19">
        <f t="shared" si="67"/>
        <v>0</v>
      </c>
      <c r="H183" s="19">
        <f t="shared" si="68"/>
        <v>0</v>
      </c>
      <c r="I183" s="15">
        <f t="shared" si="69"/>
        <v>0</v>
      </c>
      <c r="J183" s="19">
        <f t="shared" si="70"/>
        <v>0</v>
      </c>
      <c r="K183" s="19">
        <f t="shared" si="71"/>
        <v>0</v>
      </c>
      <c r="L183" s="19">
        <f t="shared" si="72"/>
        <v>0</v>
      </c>
      <c r="M183" s="19">
        <f t="shared" si="73"/>
        <v>0</v>
      </c>
      <c r="N183" s="19">
        <f t="shared" si="74"/>
        <v>0</v>
      </c>
      <c r="O183" s="19">
        <f t="shared" si="75"/>
        <v>0</v>
      </c>
      <c r="P183" s="19">
        <f t="shared" si="76"/>
        <v>0</v>
      </c>
      <c r="Q183" s="19">
        <f t="shared" si="77"/>
        <v>0</v>
      </c>
      <c r="R183" s="19">
        <f t="shared" si="78"/>
        <v>0</v>
      </c>
      <c r="S183" s="19">
        <f t="shared" si="79"/>
        <v>0</v>
      </c>
      <c r="T183" s="19">
        <f t="shared" si="80"/>
        <v>0</v>
      </c>
      <c r="U183" s="19">
        <f t="shared" si="81"/>
        <v>0</v>
      </c>
      <c r="V183" s="19">
        <f t="shared" si="82"/>
        <v>0</v>
      </c>
      <c r="W183" s="19">
        <f t="shared" si="83"/>
        <v>0</v>
      </c>
      <c r="X183" s="19">
        <f t="shared" si="84"/>
        <v>0</v>
      </c>
      <c r="Y183" s="19">
        <f t="shared" si="85"/>
        <v>0</v>
      </c>
      <c r="Z183" s="19">
        <f t="shared" si="86"/>
        <v>0</v>
      </c>
      <c r="AA183" s="19">
        <f t="shared" si="87"/>
        <v>0</v>
      </c>
      <c r="AB183" s="19">
        <f t="shared" si="88"/>
        <v>0</v>
      </c>
      <c r="AC183" s="19">
        <f t="shared" si="89"/>
        <v>0</v>
      </c>
      <c r="AD183" s="19">
        <f t="shared" si="90"/>
        <v>0</v>
      </c>
      <c r="AE183" s="19">
        <f t="shared" si="91"/>
        <v>0</v>
      </c>
      <c r="AF183" s="19">
        <f t="shared" si="92"/>
        <v>0</v>
      </c>
      <c r="AG183" s="19">
        <f t="shared" si="93"/>
        <v>0</v>
      </c>
      <c r="AH183" s="19">
        <f t="shared" si="94"/>
        <v>0</v>
      </c>
      <c r="AI183" s="19">
        <f t="shared" si="95"/>
        <v>0</v>
      </c>
      <c r="AJ183" s="19">
        <f t="shared" si="96"/>
        <v>0</v>
      </c>
      <c r="AK183" s="19">
        <f t="shared" si="97"/>
        <v>0</v>
      </c>
      <c r="AL183" s="19">
        <f t="shared" si="98"/>
        <v>0</v>
      </c>
      <c r="AM183" s="19">
        <f t="shared" si="99"/>
        <v>0</v>
      </c>
      <c r="AN183" s="19">
        <f t="shared" si="100"/>
        <v>0</v>
      </c>
      <c r="AO183" s="19">
        <f t="shared" si="101"/>
        <v>0</v>
      </c>
      <c r="AP183" s="19">
        <f t="shared" si="102"/>
        <v>0</v>
      </c>
      <c r="AQ183" s="19">
        <f t="shared" si="103"/>
        <v>0</v>
      </c>
      <c r="AR183" s="15">
        <f t="shared" si="104"/>
        <v>0</v>
      </c>
      <c r="AS183" s="10">
        <f t="shared" si="105"/>
        <v>0</v>
      </c>
      <c r="AT183" s="10">
        <f t="shared" si="106"/>
        <v>0</v>
      </c>
      <c r="AU183" s="10">
        <f t="shared" si="107"/>
        <v>0</v>
      </c>
      <c r="AV183" s="10">
        <f t="shared" ref="AV183:AV212" si="108">AV$135*$A138</f>
        <v>0</v>
      </c>
      <c r="AW183" s="10">
        <f>AW$135*$A137</f>
        <v>0</v>
      </c>
      <c r="AX183" s="10"/>
      <c r="AY183" s="10"/>
      <c r="AZ183" s="10"/>
      <c r="BA183" s="10"/>
      <c r="CA183" s="10">
        <f t="shared" si="60"/>
        <v>0</v>
      </c>
    </row>
    <row r="184" spans="1:79">
      <c r="A184" s="76">
        <f t="shared" si="61"/>
        <v>0</v>
      </c>
      <c r="B184" s="10">
        <f t="shared" si="62"/>
        <v>48</v>
      </c>
      <c r="C184" s="77">
        <f t="shared" si="63"/>
        <v>0</v>
      </c>
      <c r="D184" s="15">
        <f t="shared" si="64"/>
        <v>0</v>
      </c>
      <c r="E184" s="19">
        <f t="shared" si="65"/>
        <v>0</v>
      </c>
      <c r="F184" s="19">
        <f t="shared" si="66"/>
        <v>0</v>
      </c>
      <c r="G184" s="19">
        <f t="shared" si="67"/>
        <v>0</v>
      </c>
      <c r="H184" s="19">
        <f t="shared" si="68"/>
        <v>0</v>
      </c>
      <c r="I184" s="15">
        <f t="shared" si="69"/>
        <v>0</v>
      </c>
      <c r="J184" s="19">
        <f t="shared" si="70"/>
        <v>0</v>
      </c>
      <c r="K184" s="19">
        <f t="shared" si="71"/>
        <v>0</v>
      </c>
      <c r="L184" s="19">
        <f t="shared" si="72"/>
        <v>0</v>
      </c>
      <c r="M184" s="19">
        <f t="shared" si="73"/>
        <v>0</v>
      </c>
      <c r="N184" s="19">
        <f t="shared" si="74"/>
        <v>0</v>
      </c>
      <c r="O184" s="19">
        <f t="shared" si="75"/>
        <v>0</v>
      </c>
      <c r="P184" s="19">
        <f t="shared" si="76"/>
        <v>0</v>
      </c>
      <c r="Q184" s="19">
        <f t="shared" si="77"/>
        <v>0</v>
      </c>
      <c r="R184" s="19">
        <f t="shared" si="78"/>
        <v>0</v>
      </c>
      <c r="S184" s="19">
        <f t="shared" si="79"/>
        <v>0</v>
      </c>
      <c r="T184" s="19">
        <f t="shared" si="80"/>
        <v>0</v>
      </c>
      <c r="U184" s="19">
        <f t="shared" si="81"/>
        <v>0</v>
      </c>
      <c r="V184" s="19">
        <f t="shared" si="82"/>
        <v>0</v>
      </c>
      <c r="W184" s="19">
        <f t="shared" si="83"/>
        <v>0</v>
      </c>
      <c r="X184" s="19">
        <f t="shared" si="84"/>
        <v>0</v>
      </c>
      <c r="Y184" s="19">
        <f t="shared" si="85"/>
        <v>0</v>
      </c>
      <c r="Z184" s="19">
        <f t="shared" si="86"/>
        <v>0</v>
      </c>
      <c r="AA184" s="19">
        <f t="shared" si="87"/>
        <v>0</v>
      </c>
      <c r="AB184" s="19">
        <f t="shared" si="88"/>
        <v>0</v>
      </c>
      <c r="AC184" s="19">
        <f t="shared" si="89"/>
        <v>0</v>
      </c>
      <c r="AD184" s="19">
        <f t="shared" si="90"/>
        <v>0</v>
      </c>
      <c r="AE184" s="19">
        <f t="shared" si="91"/>
        <v>0</v>
      </c>
      <c r="AF184" s="19">
        <f t="shared" si="92"/>
        <v>0</v>
      </c>
      <c r="AG184" s="19">
        <f t="shared" si="93"/>
        <v>0</v>
      </c>
      <c r="AH184" s="19">
        <f t="shared" si="94"/>
        <v>0</v>
      </c>
      <c r="AI184" s="19">
        <f t="shared" si="95"/>
        <v>0</v>
      </c>
      <c r="AJ184" s="19">
        <f t="shared" si="96"/>
        <v>0</v>
      </c>
      <c r="AK184" s="19">
        <f t="shared" si="97"/>
        <v>0</v>
      </c>
      <c r="AL184" s="19">
        <f t="shared" si="98"/>
        <v>0</v>
      </c>
      <c r="AM184" s="19">
        <f t="shared" si="99"/>
        <v>0</v>
      </c>
      <c r="AN184" s="19">
        <f t="shared" si="100"/>
        <v>0</v>
      </c>
      <c r="AO184" s="19">
        <f t="shared" si="101"/>
        <v>0</v>
      </c>
      <c r="AP184" s="19">
        <f t="shared" si="102"/>
        <v>0</v>
      </c>
      <c r="AQ184" s="19">
        <f t="shared" si="103"/>
        <v>0</v>
      </c>
      <c r="AR184" s="15">
        <f t="shared" si="104"/>
        <v>0</v>
      </c>
      <c r="AS184" s="10">
        <f t="shared" si="105"/>
        <v>0</v>
      </c>
      <c r="AT184" s="10">
        <f t="shared" si="106"/>
        <v>0</v>
      </c>
      <c r="AU184" s="10">
        <f t="shared" si="107"/>
        <v>0</v>
      </c>
      <c r="AV184" s="10">
        <f t="shared" si="108"/>
        <v>0</v>
      </c>
      <c r="AW184" s="10">
        <f t="shared" ref="AW184:AW212" si="109">AW$135*$A138</f>
        <v>0</v>
      </c>
      <c r="AX184" s="10">
        <f>AX$135*$A137</f>
        <v>0</v>
      </c>
      <c r="AY184" s="10"/>
      <c r="AZ184" s="10"/>
      <c r="BA184" s="10"/>
      <c r="CA184" s="10">
        <f t="shared" si="60"/>
        <v>0</v>
      </c>
    </row>
    <row r="185" spans="1:79">
      <c r="A185" s="76">
        <f t="shared" si="61"/>
        <v>0</v>
      </c>
      <c r="B185" s="10">
        <f t="shared" si="62"/>
        <v>49</v>
      </c>
      <c r="C185" s="77">
        <f t="shared" si="63"/>
        <v>0</v>
      </c>
      <c r="D185" s="15">
        <f t="shared" si="64"/>
        <v>0</v>
      </c>
      <c r="E185" s="19">
        <f t="shared" si="65"/>
        <v>0</v>
      </c>
      <c r="F185" s="19">
        <f t="shared" si="66"/>
        <v>0</v>
      </c>
      <c r="G185" s="19">
        <f t="shared" si="67"/>
        <v>0</v>
      </c>
      <c r="H185" s="19">
        <f t="shared" si="68"/>
        <v>0</v>
      </c>
      <c r="I185" s="15">
        <f t="shared" si="69"/>
        <v>0</v>
      </c>
      <c r="J185" s="19">
        <f t="shared" si="70"/>
        <v>0</v>
      </c>
      <c r="K185" s="19">
        <f t="shared" si="71"/>
        <v>0</v>
      </c>
      <c r="L185" s="19">
        <f t="shared" si="72"/>
        <v>0</v>
      </c>
      <c r="M185" s="19">
        <f t="shared" si="73"/>
        <v>0</v>
      </c>
      <c r="N185" s="19">
        <f t="shared" si="74"/>
        <v>0</v>
      </c>
      <c r="O185" s="19">
        <f t="shared" si="75"/>
        <v>0</v>
      </c>
      <c r="P185" s="19">
        <f t="shared" si="76"/>
        <v>0</v>
      </c>
      <c r="Q185" s="19">
        <f t="shared" si="77"/>
        <v>0</v>
      </c>
      <c r="R185" s="19">
        <f t="shared" si="78"/>
        <v>0</v>
      </c>
      <c r="S185" s="19">
        <f t="shared" si="79"/>
        <v>0</v>
      </c>
      <c r="T185" s="19">
        <f t="shared" si="80"/>
        <v>0</v>
      </c>
      <c r="U185" s="19">
        <f t="shared" si="81"/>
        <v>0</v>
      </c>
      <c r="V185" s="19">
        <f t="shared" si="82"/>
        <v>0</v>
      </c>
      <c r="W185" s="19">
        <f t="shared" si="83"/>
        <v>0</v>
      </c>
      <c r="X185" s="19">
        <f t="shared" si="84"/>
        <v>0</v>
      </c>
      <c r="Y185" s="19">
        <f t="shared" si="85"/>
        <v>0</v>
      </c>
      <c r="Z185" s="19">
        <f t="shared" si="86"/>
        <v>0</v>
      </c>
      <c r="AA185" s="19">
        <f t="shared" si="87"/>
        <v>0</v>
      </c>
      <c r="AB185" s="19">
        <f t="shared" si="88"/>
        <v>0</v>
      </c>
      <c r="AC185" s="19">
        <f t="shared" si="89"/>
        <v>0</v>
      </c>
      <c r="AD185" s="19">
        <f t="shared" si="90"/>
        <v>0</v>
      </c>
      <c r="AE185" s="19">
        <f t="shared" si="91"/>
        <v>0</v>
      </c>
      <c r="AF185" s="19">
        <f t="shared" si="92"/>
        <v>0</v>
      </c>
      <c r="AG185" s="19">
        <f t="shared" si="93"/>
        <v>0</v>
      </c>
      <c r="AH185" s="19">
        <f t="shared" si="94"/>
        <v>0</v>
      </c>
      <c r="AI185" s="19">
        <f t="shared" si="95"/>
        <v>0</v>
      </c>
      <c r="AJ185" s="19">
        <f t="shared" si="96"/>
        <v>0</v>
      </c>
      <c r="AK185" s="19">
        <f t="shared" si="97"/>
        <v>0</v>
      </c>
      <c r="AL185" s="19">
        <f t="shared" si="98"/>
        <v>0</v>
      </c>
      <c r="AM185" s="19">
        <f t="shared" si="99"/>
        <v>0</v>
      </c>
      <c r="AN185" s="19">
        <f t="shared" si="100"/>
        <v>0</v>
      </c>
      <c r="AO185" s="19">
        <f t="shared" si="101"/>
        <v>0</v>
      </c>
      <c r="AP185" s="19">
        <f t="shared" si="102"/>
        <v>0</v>
      </c>
      <c r="AQ185" s="19">
        <f t="shared" si="103"/>
        <v>0</v>
      </c>
      <c r="AR185" s="15">
        <f t="shared" si="104"/>
        <v>0</v>
      </c>
      <c r="AS185" s="10">
        <f t="shared" si="105"/>
        <v>0</v>
      </c>
      <c r="AT185" s="10">
        <f t="shared" si="106"/>
        <v>0</v>
      </c>
      <c r="AU185" s="10">
        <f t="shared" si="107"/>
        <v>0</v>
      </c>
      <c r="AV185" s="10">
        <f t="shared" si="108"/>
        <v>0</v>
      </c>
      <c r="AW185" s="10">
        <f t="shared" si="109"/>
        <v>0</v>
      </c>
      <c r="AX185" s="10">
        <f t="shared" ref="AX185:AX212" si="110">AX$135*$A138</f>
        <v>0</v>
      </c>
      <c r="AY185" s="10">
        <f>AY$135*$A137</f>
        <v>0</v>
      </c>
      <c r="AZ185" s="10"/>
      <c r="BA185" s="10"/>
      <c r="CA185" s="10">
        <f t="shared" si="60"/>
        <v>0</v>
      </c>
    </row>
    <row r="186" spans="1:79">
      <c r="A186" s="76">
        <f t="shared" si="61"/>
        <v>0</v>
      </c>
      <c r="B186" s="10">
        <f t="shared" si="62"/>
        <v>50</v>
      </c>
      <c r="C186" s="77">
        <f t="shared" si="63"/>
        <v>0</v>
      </c>
      <c r="D186" s="15">
        <f t="shared" si="64"/>
        <v>0</v>
      </c>
      <c r="E186" s="19">
        <f t="shared" si="65"/>
        <v>0</v>
      </c>
      <c r="F186" s="19">
        <f t="shared" si="66"/>
        <v>0</v>
      </c>
      <c r="G186" s="19">
        <f t="shared" si="67"/>
        <v>0</v>
      </c>
      <c r="H186" s="19">
        <f t="shared" si="68"/>
        <v>0</v>
      </c>
      <c r="I186" s="15">
        <f t="shared" si="69"/>
        <v>0</v>
      </c>
      <c r="J186" s="19">
        <f t="shared" si="70"/>
        <v>0</v>
      </c>
      <c r="K186" s="19">
        <f t="shared" si="71"/>
        <v>0</v>
      </c>
      <c r="L186" s="19">
        <f t="shared" si="72"/>
        <v>0</v>
      </c>
      <c r="M186" s="19">
        <f t="shared" si="73"/>
        <v>0</v>
      </c>
      <c r="N186" s="19">
        <f t="shared" si="74"/>
        <v>0</v>
      </c>
      <c r="O186" s="19">
        <f t="shared" si="75"/>
        <v>0</v>
      </c>
      <c r="P186" s="19">
        <f t="shared" si="76"/>
        <v>0</v>
      </c>
      <c r="Q186" s="19">
        <f t="shared" si="77"/>
        <v>0</v>
      </c>
      <c r="R186" s="19">
        <f t="shared" si="78"/>
        <v>0</v>
      </c>
      <c r="S186" s="19">
        <f t="shared" si="79"/>
        <v>0</v>
      </c>
      <c r="T186" s="19">
        <f t="shared" si="80"/>
        <v>0</v>
      </c>
      <c r="U186" s="19">
        <f t="shared" si="81"/>
        <v>0</v>
      </c>
      <c r="V186" s="19">
        <f t="shared" si="82"/>
        <v>0</v>
      </c>
      <c r="W186" s="19">
        <f t="shared" si="83"/>
        <v>0</v>
      </c>
      <c r="X186" s="19">
        <f t="shared" si="84"/>
        <v>0</v>
      </c>
      <c r="Y186" s="19">
        <f t="shared" si="85"/>
        <v>0</v>
      </c>
      <c r="Z186" s="19">
        <f t="shared" si="86"/>
        <v>0</v>
      </c>
      <c r="AA186" s="19">
        <f t="shared" si="87"/>
        <v>0</v>
      </c>
      <c r="AB186" s="19">
        <f t="shared" si="88"/>
        <v>0</v>
      </c>
      <c r="AC186" s="19">
        <f t="shared" si="89"/>
        <v>0</v>
      </c>
      <c r="AD186" s="19">
        <f t="shared" si="90"/>
        <v>0</v>
      </c>
      <c r="AE186" s="19">
        <f t="shared" si="91"/>
        <v>0</v>
      </c>
      <c r="AF186" s="19">
        <f t="shared" si="92"/>
        <v>0</v>
      </c>
      <c r="AG186" s="19">
        <f t="shared" si="93"/>
        <v>0</v>
      </c>
      <c r="AH186" s="19">
        <f t="shared" si="94"/>
        <v>0</v>
      </c>
      <c r="AI186" s="19">
        <f t="shared" si="95"/>
        <v>0</v>
      </c>
      <c r="AJ186" s="19">
        <f t="shared" si="96"/>
        <v>0</v>
      </c>
      <c r="AK186" s="19">
        <f t="shared" si="97"/>
        <v>0</v>
      </c>
      <c r="AL186" s="19">
        <f t="shared" si="98"/>
        <v>0</v>
      </c>
      <c r="AM186" s="19">
        <f t="shared" si="99"/>
        <v>0</v>
      </c>
      <c r="AN186" s="19">
        <f t="shared" si="100"/>
        <v>0</v>
      </c>
      <c r="AO186" s="19">
        <f t="shared" si="101"/>
        <v>0</v>
      </c>
      <c r="AP186" s="19">
        <f t="shared" si="102"/>
        <v>0</v>
      </c>
      <c r="AQ186" s="19">
        <f t="shared" si="103"/>
        <v>0</v>
      </c>
      <c r="AR186" s="15">
        <f t="shared" si="104"/>
        <v>0</v>
      </c>
      <c r="AS186" s="10">
        <f t="shared" si="105"/>
        <v>0</v>
      </c>
      <c r="AT186" s="10">
        <f t="shared" si="106"/>
        <v>0</v>
      </c>
      <c r="AU186" s="10">
        <f t="shared" si="107"/>
        <v>0</v>
      </c>
      <c r="AV186" s="10">
        <f t="shared" si="108"/>
        <v>0</v>
      </c>
      <c r="AW186" s="10">
        <f t="shared" si="109"/>
        <v>0</v>
      </c>
      <c r="AX186" s="10">
        <f t="shared" si="110"/>
        <v>0</v>
      </c>
      <c r="AY186" s="10">
        <f t="shared" ref="AY186:AY212" si="111">AY$135*$A138</f>
        <v>0</v>
      </c>
      <c r="AZ186" s="10">
        <f>AZ$135*$A137</f>
        <v>0</v>
      </c>
      <c r="BA186" s="10"/>
      <c r="CA186" s="10">
        <f t="shared" si="60"/>
        <v>0</v>
      </c>
    </row>
    <row r="187" spans="1:79">
      <c r="A187" s="76">
        <f t="shared" si="61"/>
        <v>0</v>
      </c>
      <c r="B187" s="10">
        <f t="shared" si="62"/>
        <v>51</v>
      </c>
      <c r="C187" s="77">
        <f t="shared" si="63"/>
        <v>0</v>
      </c>
      <c r="D187" s="15">
        <f t="shared" si="64"/>
        <v>0</v>
      </c>
      <c r="E187" s="19">
        <f t="shared" si="65"/>
        <v>0</v>
      </c>
      <c r="F187" s="19">
        <f t="shared" si="66"/>
        <v>0</v>
      </c>
      <c r="G187" s="19">
        <f t="shared" si="67"/>
        <v>0</v>
      </c>
      <c r="H187" s="19">
        <f t="shared" si="68"/>
        <v>0</v>
      </c>
      <c r="I187" s="15">
        <f t="shared" si="69"/>
        <v>0</v>
      </c>
      <c r="J187" s="19">
        <f t="shared" si="70"/>
        <v>0</v>
      </c>
      <c r="K187" s="19">
        <f t="shared" si="71"/>
        <v>0</v>
      </c>
      <c r="L187" s="19">
        <f t="shared" si="72"/>
        <v>0</v>
      </c>
      <c r="M187" s="19">
        <f t="shared" si="73"/>
        <v>0</v>
      </c>
      <c r="N187" s="19">
        <f t="shared" si="74"/>
        <v>0</v>
      </c>
      <c r="O187" s="19">
        <f t="shared" si="75"/>
        <v>0</v>
      </c>
      <c r="P187" s="19">
        <f t="shared" si="76"/>
        <v>0</v>
      </c>
      <c r="Q187" s="19">
        <f t="shared" si="77"/>
        <v>0</v>
      </c>
      <c r="R187" s="19">
        <f t="shared" si="78"/>
        <v>0</v>
      </c>
      <c r="S187" s="19">
        <f t="shared" si="79"/>
        <v>0</v>
      </c>
      <c r="T187" s="19">
        <f t="shared" si="80"/>
        <v>0</v>
      </c>
      <c r="U187" s="19">
        <f t="shared" si="81"/>
        <v>0</v>
      </c>
      <c r="V187" s="19">
        <f t="shared" si="82"/>
        <v>0</v>
      </c>
      <c r="W187" s="19">
        <f t="shared" si="83"/>
        <v>0</v>
      </c>
      <c r="X187" s="19">
        <f t="shared" si="84"/>
        <v>0</v>
      </c>
      <c r="Y187" s="19">
        <f t="shared" si="85"/>
        <v>0</v>
      </c>
      <c r="Z187" s="19">
        <f t="shared" si="86"/>
        <v>0</v>
      </c>
      <c r="AA187" s="19">
        <f t="shared" si="87"/>
        <v>0</v>
      </c>
      <c r="AB187" s="19">
        <f t="shared" si="88"/>
        <v>0</v>
      </c>
      <c r="AC187" s="19">
        <f t="shared" si="89"/>
        <v>0</v>
      </c>
      <c r="AD187" s="19">
        <f t="shared" si="90"/>
        <v>0</v>
      </c>
      <c r="AE187" s="19">
        <f t="shared" si="91"/>
        <v>0</v>
      </c>
      <c r="AF187" s="19">
        <f t="shared" si="92"/>
        <v>0</v>
      </c>
      <c r="AG187" s="19">
        <f t="shared" si="93"/>
        <v>0</v>
      </c>
      <c r="AH187" s="19">
        <f t="shared" si="94"/>
        <v>0</v>
      </c>
      <c r="AI187" s="19">
        <f t="shared" si="95"/>
        <v>0</v>
      </c>
      <c r="AJ187" s="19">
        <f t="shared" si="96"/>
        <v>0</v>
      </c>
      <c r="AK187" s="19">
        <f t="shared" si="97"/>
        <v>0</v>
      </c>
      <c r="AL187" s="19">
        <f t="shared" si="98"/>
        <v>0</v>
      </c>
      <c r="AM187" s="19">
        <f t="shared" si="99"/>
        <v>0</v>
      </c>
      <c r="AN187" s="19">
        <f t="shared" si="100"/>
        <v>0</v>
      </c>
      <c r="AO187" s="19">
        <f t="shared" si="101"/>
        <v>0</v>
      </c>
      <c r="AP187" s="19">
        <f t="shared" si="102"/>
        <v>0</v>
      </c>
      <c r="AQ187" s="19">
        <f t="shared" si="103"/>
        <v>0</v>
      </c>
      <c r="AR187" s="15">
        <f t="shared" si="104"/>
        <v>0</v>
      </c>
      <c r="AS187" s="10">
        <f t="shared" si="105"/>
        <v>0</v>
      </c>
      <c r="AT187" s="10">
        <f t="shared" si="106"/>
        <v>0</v>
      </c>
      <c r="AU187" s="10">
        <f t="shared" si="107"/>
        <v>0</v>
      </c>
      <c r="AV187" s="10">
        <f t="shared" si="108"/>
        <v>0</v>
      </c>
      <c r="AW187" s="10">
        <f t="shared" si="109"/>
        <v>0</v>
      </c>
      <c r="AX187" s="10">
        <f t="shared" si="110"/>
        <v>0</v>
      </c>
      <c r="AY187" s="10">
        <f t="shared" si="111"/>
        <v>0</v>
      </c>
      <c r="AZ187" s="10">
        <f t="shared" ref="AZ187:AZ212" si="112">AZ$135*$A138</f>
        <v>0</v>
      </c>
      <c r="BA187" s="10">
        <f>BA$135*$A137</f>
        <v>0</v>
      </c>
      <c r="CA187" s="10">
        <f t="shared" si="60"/>
        <v>0</v>
      </c>
    </row>
    <row r="188" spans="1:79">
      <c r="A188" s="76">
        <f t="shared" si="61"/>
        <v>0</v>
      </c>
      <c r="B188" s="10">
        <f t="shared" si="62"/>
        <v>52</v>
      </c>
      <c r="C188" s="77">
        <f t="shared" si="63"/>
        <v>0</v>
      </c>
      <c r="D188" s="15">
        <f t="shared" si="64"/>
        <v>0</v>
      </c>
      <c r="E188" s="19">
        <f t="shared" si="65"/>
        <v>0</v>
      </c>
      <c r="F188" s="19">
        <f t="shared" si="66"/>
        <v>0</v>
      </c>
      <c r="G188" s="19">
        <f t="shared" si="67"/>
        <v>0</v>
      </c>
      <c r="H188" s="19">
        <f t="shared" si="68"/>
        <v>0</v>
      </c>
      <c r="I188" s="15">
        <f t="shared" si="69"/>
        <v>0</v>
      </c>
      <c r="J188" s="19">
        <f t="shared" si="70"/>
        <v>0</v>
      </c>
      <c r="K188" s="19">
        <f t="shared" si="71"/>
        <v>0</v>
      </c>
      <c r="L188" s="19">
        <f t="shared" si="72"/>
        <v>0</v>
      </c>
      <c r="M188" s="19">
        <f t="shared" si="73"/>
        <v>0</v>
      </c>
      <c r="N188" s="19">
        <f t="shared" si="74"/>
        <v>0</v>
      </c>
      <c r="O188" s="19">
        <f t="shared" si="75"/>
        <v>0</v>
      </c>
      <c r="P188" s="19">
        <f t="shared" si="76"/>
        <v>0</v>
      </c>
      <c r="Q188" s="19">
        <f t="shared" si="77"/>
        <v>0</v>
      </c>
      <c r="R188" s="19">
        <f t="shared" si="78"/>
        <v>0</v>
      </c>
      <c r="S188" s="19">
        <f t="shared" si="79"/>
        <v>0</v>
      </c>
      <c r="T188" s="19">
        <f t="shared" si="80"/>
        <v>0</v>
      </c>
      <c r="U188" s="19">
        <f t="shared" si="81"/>
        <v>0</v>
      </c>
      <c r="V188" s="19">
        <f t="shared" si="82"/>
        <v>0</v>
      </c>
      <c r="W188" s="19">
        <f t="shared" si="83"/>
        <v>0</v>
      </c>
      <c r="X188" s="19">
        <f t="shared" si="84"/>
        <v>0</v>
      </c>
      <c r="Y188" s="19">
        <f t="shared" si="85"/>
        <v>0</v>
      </c>
      <c r="Z188" s="19">
        <f t="shared" si="86"/>
        <v>0</v>
      </c>
      <c r="AA188" s="19">
        <f t="shared" si="87"/>
        <v>0</v>
      </c>
      <c r="AB188" s="19">
        <f t="shared" si="88"/>
        <v>0</v>
      </c>
      <c r="AC188" s="19">
        <f t="shared" si="89"/>
        <v>0</v>
      </c>
      <c r="AD188" s="19">
        <f t="shared" si="90"/>
        <v>0</v>
      </c>
      <c r="AE188" s="19">
        <f t="shared" si="91"/>
        <v>0</v>
      </c>
      <c r="AF188" s="19">
        <f t="shared" si="92"/>
        <v>0</v>
      </c>
      <c r="AG188" s="19">
        <f t="shared" si="93"/>
        <v>0</v>
      </c>
      <c r="AH188" s="19">
        <f t="shared" si="94"/>
        <v>0</v>
      </c>
      <c r="AI188" s="19">
        <f t="shared" si="95"/>
        <v>0</v>
      </c>
      <c r="AJ188" s="19">
        <f t="shared" si="96"/>
        <v>0</v>
      </c>
      <c r="AK188" s="19">
        <f t="shared" si="97"/>
        <v>0</v>
      </c>
      <c r="AL188" s="19">
        <f t="shared" si="98"/>
        <v>0</v>
      </c>
      <c r="AM188" s="19">
        <f t="shared" si="99"/>
        <v>0</v>
      </c>
      <c r="AN188" s="19">
        <f t="shared" si="100"/>
        <v>0</v>
      </c>
      <c r="AO188" s="19">
        <f t="shared" si="101"/>
        <v>0</v>
      </c>
      <c r="AP188" s="19">
        <f t="shared" si="102"/>
        <v>0</v>
      </c>
      <c r="AQ188" s="19">
        <f t="shared" si="103"/>
        <v>0</v>
      </c>
      <c r="AR188" s="15">
        <f t="shared" si="104"/>
        <v>0</v>
      </c>
      <c r="AS188" s="10">
        <f t="shared" si="105"/>
        <v>0</v>
      </c>
      <c r="AT188" s="10">
        <f t="shared" si="106"/>
        <v>0</v>
      </c>
      <c r="AU188" s="10">
        <f t="shared" si="107"/>
        <v>0</v>
      </c>
      <c r="AV188" s="10">
        <f t="shared" si="108"/>
        <v>0</v>
      </c>
      <c r="AW188" s="10">
        <f t="shared" si="109"/>
        <v>0</v>
      </c>
      <c r="AX188" s="10">
        <f t="shared" si="110"/>
        <v>0</v>
      </c>
      <c r="AY188" s="10">
        <f t="shared" si="111"/>
        <v>0</v>
      </c>
      <c r="AZ188" s="10">
        <f t="shared" si="112"/>
        <v>0</v>
      </c>
      <c r="BA188" s="10">
        <f t="shared" ref="BA188:BA212" si="113">BA$135*$A138</f>
        <v>0</v>
      </c>
      <c r="BB188" s="15">
        <f>BB$135*$A137</f>
        <v>0</v>
      </c>
      <c r="CA188" s="10">
        <f t="shared" si="60"/>
        <v>0</v>
      </c>
    </row>
    <row r="189" spans="1:79">
      <c r="A189" s="76">
        <f t="shared" si="61"/>
        <v>0</v>
      </c>
      <c r="B189" s="10">
        <f t="shared" si="62"/>
        <v>53</v>
      </c>
      <c r="C189" s="77">
        <f t="shared" si="63"/>
        <v>0</v>
      </c>
      <c r="D189" s="15">
        <f t="shared" si="64"/>
        <v>0</v>
      </c>
      <c r="E189" s="19">
        <f t="shared" si="65"/>
        <v>0</v>
      </c>
      <c r="F189" s="19">
        <f t="shared" si="66"/>
        <v>0</v>
      </c>
      <c r="G189" s="19">
        <f t="shared" si="67"/>
        <v>0</v>
      </c>
      <c r="H189" s="19">
        <f t="shared" si="68"/>
        <v>0</v>
      </c>
      <c r="I189" s="15">
        <f t="shared" si="69"/>
        <v>0</v>
      </c>
      <c r="J189" s="19">
        <f t="shared" si="70"/>
        <v>0</v>
      </c>
      <c r="K189" s="19">
        <f t="shared" si="71"/>
        <v>0</v>
      </c>
      <c r="L189" s="19">
        <f t="shared" si="72"/>
        <v>0</v>
      </c>
      <c r="M189" s="19">
        <f t="shared" si="73"/>
        <v>0</v>
      </c>
      <c r="N189" s="19">
        <f t="shared" si="74"/>
        <v>0</v>
      </c>
      <c r="O189" s="19">
        <f t="shared" si="75"/>
        <v>0</v>
      </c>
      <c r="P189" s="19">
        <f t="shared" si="76"/>
        <v>0</v>
      </c>
      <c r="Q189" s="19">
        <f t="shared" si="77"/>
        <v>0</v>
      </c>
      <c r="R189" s="19">
        <f t="shared" si="78"/>
        <v>0</v>
      </c>
      <c r="S189" s="19">
        <f t="shared" si="79"/>
        <v>0</v>
      </c>
      <c r="T189" s="19">
        <f t="shared" si="80"/>
        <v>0</v>
      </c>
      <c r="U189" s="19">
        <f t="shared" si="81"/>
        <v>0</v>
      </c>
      <c r="V189" s="19">
        <f t="shared" si="82"/>
        <v>0</v>
      </c>
      <c r="W189" s="19">
        <f t="shared" si="83"/>
        <v>0</v>
      </c>
      <c r="X189" s="19">
        <f t="shared" si="84"/>
        <v>0</v>
      </c>
      <c r="Y189" s="19">
        <f t="shared" si="85"/>
        <v>0</v>
      </c>
      <c r="Z189" s="19">
        <f t="shared" si="86"/>
        <v>0</v>
      </c>
      <c r="AA189" s="19">
        <f t="shared" si="87"/>
        <v>0</v>
      </c>
      <c r="AB189" s="19">
        <f t="shared" si="88"/>
        <v>0</v>
      </c>
      <c r="AC189" s="19">
        <f t="shared" si="89"/>
        <v>0</v>
      </c>
      <c r="AD189" s="19">
        <f t="shared" si="90"/>
        <v>0</v>
      </c>
      <c r="AE189" s="19">
        <f t="shared" si="91"/>
        <v>0</v>
      </c>
      <c r="AF189" s="19">
        <f t="shared" si="92"/>
        <v>0</v>
      </c>
      <c r="AG189" s="19">
        <f t="shared" si="93"/>
        <v>0</v>
      </c>
      <c r="AH189" s="19">
        <f t="shared" si="94"/>
        <v>0</v>
      </c>
      <c r="AI189" s="19">
        <f t="shared" si="95"/>
        <v>0</v>
      </c>
      <c r="AJ189" s="19">
        <f t="shared" si="96"/>
        <v>0</v>
      </c>
      <c r="AK189" s="19">
        <f t="shared" si="97"/>
        <v>0</v>
      </c>
      <c r="AL189" s="19">
        <f t="shared" si="98"/>
        <v>0</v>
      </c>
      <c r="AM189" s="19">
        <f t="shared" si="99"/>
        <v>0</v>
      </c>
      <c r="AN189" s="19">
        <f t="shared" si="100"/>
        <v>0</v>
      </c>
      <c r="AO189" s="19">
        <f t="shared" si="101"/>
        <v>0</v>
      </c>
      <c r="AP189" s="19">
        <f t="shared" si="102"/>
        <v>0</v>
      </c>
      <c r="AQ189" s="19">
        <f t="shared" si="103"/>
        <v>0</v>
      </c>
      <c r="AR189" s="15">
        <f t="shared" si="104"/>
        <v>0</v>
      </c>
      <c r="AS189" s="10">
        <f t="shared" si="105"/>
        <v>0</v>
      </c>
      <c r="AT189" s="10">
        <f t="shared" si="106"/>
        <v>0</v>
      </c>
      <c r="AU189" s="10">
        <f t="shared" si="107"/>
        <v>0</v>
      </c>
      <c r="AV189" s="10">
        <f t="shared" si="108"/>
        <v>0</v>
      </c>
      <c r="AW189" s="10">
        <f t="shared" si="109"/>
        <v>0</v>
      </c>
      <c r="AX189" s="10">
        <f t="shared" si="110"/>
        <v>0</v>
      </c>
      <c r="AY189" s="10">
        <f t="shared" si="111"/>
        <v>0</v>
      </c>
      <c r="AZ189" s="10">
        <f t="shared" si="112"/>
        <v>0</v>
      </c>
      <c r="BA189" s="10">
        <f t="shared" si="113"/>
        <v>0</v>
      </c>
      <c r="BB189" s="15">
        <f t="shared" ref="BB189:BB212" si="114">BB$135*$A138</f>
        <v>0</v>
      </c>
      <c r="BC189" s="15">
        <f>BC$135*$A137</f>
        <v>0</v>
      </c>
      <c r="CA189" s="10">
        <f t="shared" si="60"/>
        <v>0</v>
      </c>
    </row>
    <row r="190" spans="1:79">
      <c r="A190" s="76">
        <f t="shared" si="61"/>
        <v>0</v>
      </c>
      <c r="B190" s="10">
        <f t="shared" si="62"/>
        <v>54</v>
      </c>
      <c r="C190" s="77">
        <f t="shared" si="63"/>
        <v>0</v>
      </c>
      <c r="D190" s="15">
        <f t="shared" si="64"/>
        <v>0</v>
      </c>
      <c r="E190" s="19">
        <f t="shared" si="65"/>
        <v>0</v>
      </c>
      <c r="F190" s="19">
        <f t="shared" si="66"/>
        <v>0</v>
      </c>
      <c r="G190" s="19">
        <f t="shared" si="67"/>
        <v>0</v>
      </c>
      <c r="H190" s="19">
        <f t="shared" si="68"/>
        <v>0</v>
      </c>
      <c r="I190" s="15">
        <f t="shared" si="69"/>
        <v>0</v>
      </c>
      <c r="J190" s="19">
        <f t="shared" si="70"/>
        <v>0</v>
      </c>
      <c r="K190" s="19">
        <f t="shared" si="71"/>
        <v>0</v>
      </c>
      <c r="L190" s="19">
        <f t="shared" si="72"/>
        <v>0</v>
      </c>
      <c r="M190" s="19">
        <f t="shared" si="73"/>
        <v>0</v>
      </c>
      <c r="N190" s="19">
        <f t="shared" si="74"/>
        <v>0</v>
      </c>
      <c r="O190" s="19">
        <f t="shared" si="75"/>
        <v>0</v>
      </c>
      <c r="P190" s="19">
        <f t="shared" si="76"/>
        <v>0</v>
      </c>
      <c r="Q190" s="19">
        <f t="shared" si="77"/>
        <v>0</v>
      </c>
      <c r="R190" s="19">
        <f t="shared" si="78"/>
        <v>0</v>
      </c>
      <c r="S190" s="19">
        <f t="shared" si="79"/>
        <v>0</v>
      </c>
      <c r="T190" s="19">
        <f t="shared" si="80"/>
        <v>0</v>
      </c>
      <c r="U190" s="19">
        <f t="shared" si="81"/>
        <v>0</v>
      </c>
      <c r="V190" s="19">
        <f t="shared" si="82"/>
        <v>0</v>
      </c>
      <c r="W190" s="19">
        <f t="shared" si="83"/>
        <v>0</v>
      </c>
      <c r="X190" s="19">
        <f t="shared" si="84"/>
        <v>0</v>
      </c>
      <c r="Y190" s="19">
        <f t="shared" si="85"/>
        <v>0</v>
      </c>
      <c r="Z190" s="19">
        <f t="shared" si="86"/>
        <v>0</v>
      </c>
      <c r="AA190" s="19">
        <f t="shared" si="87"/>
        <v>0</v>
      </c>
      <c r="AB190" s="19">
        <f t="shared" si="88"/>
        <v>0</v>
      </c>
      <c r="AC190" s="19">
        <f t="shared" si="89"/>
        <v>0</v>
      </c>
      <c r="AD190" s="19">
        <f t="shared" si="90"/>
        <v>0</v>
      </c>
      <c r="AE190" s="19">
        <f t="shared" si="91"/>
        <v>0</v>
      </c>
      <c r="AF190" s="19">
        <f t="shared" si="92"/>
        <v>0</v>
      </c>
      <c r="AG190" s="19">
        <f t="shared" si="93"/>
        <v>0</v>
      </c>
      <c r="AH190" s="19">
        <f t="shared" si="94"/>
        <v>0</v>
      </c>
      <c r="AI190" s="19">
        <f t="shared" si="95"/>
        <v>0</v>
      </c>
      <c r="AJ190" s="19">
        <f t="shared" si="96"/>
        <v>0</v>
      </c>
      <c r="AK190" s="19">
        <f t="shared" si="97"/>
        <v>0</v>
      </c>
      <c r="AL190" s="19">
        <f t="shared" si="98"/>
        <v>0</v>
      </c>
      <c r="AM190" s="19">
        <f t="shared" si="99"/>
        <v>0</v>
      </c>
      <c r="AN190" s="19">
        <f t="shared" si="100"/>
        <v>0</v>
      </c>
      <c r="AO190" s="19">
        <f t="shared" si="101"/>
        <v>0</v>
      </c>
      <c r="AP190" s="19">
        <f t="shared" si="102"/>
        <v>0</v>
      </c>
      <c r="AQ190" s="19">
        <f t="shared" si="103"/>
        <v>0</v>
      </c>
      <c r="AR190" s="15">
        <f t="shared" si="104"/>
        <v>0</v>
      </c>
      <c r="AS190" s="10">
        <f t="shared" si="105"/>
        <v>0</v>
      </c>
      <c r="AT190" s="10">
        <f t="shared" si="106"/>
        <v>0</v>
      </c>
      <c r="AU190" s="10">
        <f t="shared" si="107"/>
        <v>0</v>
      </c>
      <c r="AV190" s="10">
        <f t="shared" si="108"/>
        <v>0</v>
      </c>
      <c r="AW190" s="10">
        <f t="shared" si="109"/>
        <v>0</v>
      </c>
      <c r="AX190" s="10">
        <f t="shared" si="110"/>
        <v>0</v>
      </c>
      <c r="AY190" s="10">
        <f t="shared" si="111"/>
        <v>0</v>
      </c>
      <c r="AZ190" s="10">
        <f t="shared" si="112"/>
        <v>0</v>
      </c>
      <c r="BA190" s="10">
        <f t="shared" si="113"/>
        <v>0</v>
      </c>
      <c r="BB190" s="15">
        <f t="shared" si="114"/>
        <v>0</v>
      </c>
      <c r="BC190" s="15">
        <f t="shared" ref="BC190:BC212" si="115">BC$135*$A138</f>
        <v>0</v>
      </c>
      <c r="BD190" s="15">
        <f>BD$135*$A137</f>
        <v>0</v>
      </c>
      <c r="CA190" s="10">
        <f t="shared" si="60"/>
        <v>0</v>
      </c>
    </row>
    <row r="191" spans="1:79">
      <c r="A191" s="76">
        <f t="shared" si="61"/>
        <v>0</v>
      </c>
      <c r="B191" s="10">
        <f t="shared" si="62"/>
        <v>55</v>
      </c>
      <c r="C191" s="77">
        <f t="shared" si="63"/>
        <v>0</v>
      </c>
      <c r="D191" s="15">
        <f t="shared" si="64"/>
        <v>0</v>
      </c>
      <c r="E191" s="19">
        <f t="shared" si="65"/>
        <v>0</v>
      </c>
      <c r="F191" s="19">
        <f t="shared" si="66"/>
        <v>0</v>
      </c>
      <c r="G191" s="19">
        <f t="shared" si="67"/>
        <v>0</v>
      </c>
      <c r="H191" s="19">
        <f t="shared" si="68"/>
        <v>0</v>
      </c>
      <c r="I191" s="15">
        <f t="shared" si="69"/>
        <v>0</v>
      </c>
      <c r="J191" s="19">
        <f t="shared" si="70"/>
        <v>0</v>
      </c>
      <c r="K191" s="19">
        <f t="shared" si="71"/>
        <v>0</v>
      </c>
      <c r="L191" s="19">
        <f t="shared" si="72"/>
        <v>0</v>
      </c>
      <c r="M191" s="19">
        <f t="shared" si="73"/>
        <v>0</v>
      </c>
      <c r="N191" s="19">
        <f t="shared" si="74"/>
        <v>0</v>
      </c>
      <c r="O191" s="19">
        <f t="shared" si="75"/>
        <v>0</v>
      </c>
      <c r="P191" s="19">
        <f t="shared" si="76"/>
        <v>0</v>
      </c>
      <c r="Q191" s="19">
        <f t="shared" si="77"/>
        <v>0</v>
      </c>
      <c r="R191" s="19">
        <f t="shared" si="78"/>
        <v>0</v>
      </c>
      <c r="S191" s="19">
        <f t="shared" si="79"/>
        <v>0</v>
      </c>
      <c r="T191" s="19">
        <f t="shared" si="80"/>
        <v>0</v>
      </c>
      <c r="U191" s="19">
        <f t="shared" si="81"/>
        <v>0</v>
      </c>
      <c r="V191" s="19">
        <f t="shared" si="82"/>
        <v>0</v>
      </c>
      <c r="W191" s="19">
        <f t="shared" si="83"/>
        <v>0</v>
      </c>
      <c r="X191" s="19">
        <f t="shared" si="84"/>
        <v>0</v>
      </c>
      <c r="Y191" s="19">
        <f t="shared" si="85"/>
        <v>0</v>
      </c>
      <c r="Z191" s="19">
        <f t="shared" si="86"/>
        <v>0</v>
      </c>
      <c r="AA191" s="19">
        <f t="shared" si="87"/>
        <v>0</v>
      </c>
      <c r="AB191" s="19">
        <f t="shared" si="88"/>
        <v>0</v>
      </c>
      <c r="AC191" s="19">
        <f t="shared" si="89"/>
        <v>0</v>
      </c>
      <c r="AD191" s="19">
        <f t="shared" si="90"/>
        <v>0</v>
      </c>
      <c r="AE191" s="19">
        <f t="shared" si="91"/>
        <v>0</v>
      </c>
      <c r="AF191" s="19">
        <f t="shared" si="92"/>
        <v>0</v>
      </c>
      <c r="AG191" s="19">
        <f t="shared" si="93"/>
        <v>0</v>
      </c>
      <c r="AH191" s="19">
        <f t="shared" si="94"/>
        <v>0</v>
      </c>
      <c r="AI191" s="19">
        <f t="shared" si="95"/>
        <v>0</v>
      </c>
      <c r="AJ191" s="19">
        <f t="shared" si="96"/>
        <v>0</v>
      </c>
      <c r="AK191" s="19">
        <f t="shared" si="97"/>
        <v>0</v>
      </c>
      <c r="AL191" s="19">
        <f t="shared" si="98"/>
        <v>0</v>
      </c>
      <c r="AM191" s="19">
        <f t="shared" si="99"/>
        <v>0</v>
      </c>
      <c r="AN191" s="19">
        <f t="shared" si="100"/>
        <v>0</v>
      </c>
      <c r="AO191" s="19">
        <f t="shared" si="101"/>
        <v>0</v>
      </c>
      <c r="AP191" s="19">
        <f t="shared" si="102"/>
        <v>0</v>
      </c>
      <c r="AQ191" s="19">
        <f t="shared" si="103"/>
        <v>0</v>
      </c>
      <c r="AR191" s="15">
        <f t="shared" si="104"/>
        <v>0</v>
      </c>
      <c r="AS191" s="10">
        <f t="shared" si="105"/>
        <v>0</v>
      </c>
      <c r="AT191" s="10">
        <f t="shared" si="106"/>
        <v>0</v>
      </c>
      <c r="AU191" s="10">
        <f t="shared" si="107"/>
        <v>0</v>
      </c>
      <c r="AV191" s="10">
        <f t="shared" si="108"/>
        <v>0</v>
      </c>
      <c r="AW191" s="10">
        <f t="shared" si="109"/>
        <v>0</v>
      </c>
      <c r="AX191" s="10">
        <f t="shared" si="110"/>
        <v>0</v>
      </c>
      <c r="AY191" s="10">
        <f t="shared" si="111"/>
        <v>0</v>
      </c>
      <c r="AZ191" s="10">
        <f t="shared" si="112"/>
        <v>0</v>
      </c>
      <c r="BA191" s="10">
        <f t="shared" si="113"/>
        <v>0</v>
      </c>
      <c r="BB191" s="15">
        <f t="shared" si="114"/>
        <v>0</v>
      </c>
      <c r="BC191" s="15">
        <f t="shared" si="115"/>
        <v>0</v>
      </c>
      <c r="BD191" s="15">
        <f t="shared" ref="BD191:BD212" si="116">BD$135*$A138</f>
        <v>0</v>
      </c>
      <c r="BE191" s="15">
        <f>BE$135*$A137</f>
        <v>0</v>
      </c>
      <c r="CA191" s="10">
        <f t="shared" si="60"/>
        <v>0</v>
      </c>
    </row>
    <row r="192" spans="1:79">
      <c r="A192" s="76">
        <f t="shared" si="61"/>
        <v>0</v>
      </c>
      <c r="B192" s="10">
        <f t="shared" si="62"/>
        <v>56</v>
      </c>
      <c r="C192" s="77">
        <f t="shared" si="63"/>
        <v>0</v>
      </c>
      <c r="D192" s="15">
        <f t="shared" si="64"/>
        <v>0</v>
      </c>
      <c r="E192" s="19">
        <f t="shared" si="65"/>
        <v>0</v>
      </c>
      <c r="F192" s="19">
        <f t="shared" si="66"/>
        <v>0</v>
      </c>
      <c r="G192" s="19">
        <f t="shared" si="67"/>
        <v>0</v>
      </c>
      <c r="H192" s="19">
        <f t="shared" si="68"/>
        <v>0</v>
      </c>
      <c r="I192" s="15">
        <f t="shared" si="69"/>
        <v>0</v>
      </c>
      <c r="J192" s="19">
        <f t="shared" si="70"/>
        <v>0</v>
      </c>
      <c r="K192" s="19">
        <f t="shared" si="71"/>
        <v>0</v>
      </c>
      <c r="L192" s="19">
        <f t="shared" si="72"/>
        <v>0</v>
      </c>
      <c r="M192" s="19">
        <f t="shared" si="73"/>
        <v>0</v>
      </c>
      <c r="N192" s="19">
        <f t="shared" si="74"/>
        <v>0</v>
      </c>
      <c r="O192" s="19">
        <f t="shared" si="75"/>
        <v>0</v>
      </c>
      <c r="P192" s="19">
        <f t="shared" si="76"/>
        <v>0</v>
      </c>
      <c r="Q192" s="19">
        <f t="shared" si="77"/>
        <v>0</v>
      </c>
      <c r="R192" s="19">
        <f t="shared" si="78"/>
        <v>0</v>
      </c>
      <c r="S192" s="19">
        <f t="shared" si="79"/>
        <v>0</v>
      </c>
      <c r="T192" s="19">
        <f t="shared" si="80"/>
        <v>0</v>
      </c>
      <c r="U192" s="19">
        <f t="shared" si="81"/>
        <v>0</v>
      </c>
      <c r="V192" s="19">
        <f t="shared" si="82"/>
        <v>0</v>
      </c>
      <c r="W192" s="19">
        <f t="shared" si="83"/>
        <v>0</v>
      </c>
      <c r="X192" s="19">
        <f t="shared" si="84"/>
        <v>0</v>
      </c>
      <c r="Y192" s="19">
        <f t="shared" si="85"/>
        <v>0</v>
      </c>
      <c r="Z192" s="19">
        <f t="shared" si="86"/>
        <v>0</v>
      </c>
      <c r="AA192" s="19">
        <f t="shared" si="87"/>
        <v>0</v>
      </c>
      <c r="AB192" s="19">
        <f t="shared" si="88"/>
        <v>0</v>
      </c>
      <c r="AC192" s="19">
        <f t="shared" si="89"/>
        <v>0</v>
      </c>
      <c r="AD192" s="19">
        <f t="shared" si="90"/>
        <v>0</v>
      </c>
      <c r="AE192" s="19">
        <f t="shared" si="91"/>
        <v>0</v>
      </c>
      <c r="AF192" s="19">
        <f t="shared" si="92"/>
        <v>0</v>
      </c>
      <c r="AG192" s="19">
        <f t="shared" si="93"/>
        <v>0</v>
      </c>
      <c r="AH192" s="19">
        <f t="shared" si="94"/>
        <v>0</v>
      </c>
      <c r="AI192" s="19">
        <f t="shared" si="95"/>
        <v>0</v>
      </c>
      <c r="AJ192" s="19">
        <f t="shared" si="96"/>
        <v>0</v>
      </c>
      <c r="AK192" s="19">
        <f t="shared" si="97"/>
        <v>0</v>
      </c>
      <c r="AL192" s="19">
        <f t="shared" si="98"/>
        <v>0</v>
      </c>
      <c r="AM192" s="19">
        <f t="shared" si="99"/>
        <v>0</v>
      </c>
      <c r="AN192" s="19">
        <f t="shared" si="100"/>
        <v>0</v>
      </c>
      <c r="AO192" s="19">
        <f t="shared" si="101"/>
        <v>0</v>
      </c>
      <c r="AP192" s="19">
        <f t="shared" si="102"/>
        <v>0</v>
      </c>
      <c r="AQ192" s="19">
        <f t="shared" si="103"/>
        <v>0</v>
      </c>
      <c r="AR192" s="15">
        <f t="shared" si="104"/>
        <v>0</v>
      </c>
      <c r="AS192" s="10">
        <f t="shared" si="105"/>
        <v>0</v>
      </c>
      <c r="AT192" s="10">
        <f t="shared" si="106"/>
        <v>0</v>
      </c>
      <c r="AU192" s="10">
        <f t="shared" si="107"/>
        <v>0</v>
      </c>
      <c r="AV192" s="10">
        <f t="shared" si="108"/>
        <v>0</v>
      </c>
      <c r="AW192" s="10">
        <f t="shared" si="109"/>
        <v>0</v>
      </c>
      <c r="AX192" s="10">
        <f t="shared" si="110"/>
        <v>0</v>
      </c>
      <c r="AY192" s="10">
        <f t="shared" si="111"/>
        <v>0</v>
      </c>
      <c r="AZ192" s="10">
        <f t="shared" si="112"/>
        <v>0</v>
      </c>
      <c r="BA192" s="10">
        <f t="shared" si="113"/>
        <v>0</v>
      </c>
      <c r="BB192" s="15">
        <f t="shared" si="114"/>
        <v>0</v>
      </c>
      <c r="BC192" s="15">
        <f t="shared" si="115"/>
        <v>0</v>
      </c>
      <c r="BD192" s="15">
        <f t="shared" si="116"/>
        <v>0</v>
      </c>
      <c r="BE192" s="15">
        <f t="shared" ref="BE192:BE212" si="117">BE$135*$A138</f>
        <v>0</v>
      </c>
      <c r="BF192" s="15">
        <f>BF$135*$A137</f>
        <v>0</v>
      </c>
      <c r="CA192" s="10">
        <f t="shared" si="60"/>
        <v>0</v>
      </c>
    </row>
    <row r="193" spans="1:79">
      <c r="A193" s="76">
        <f t="shared" si="61"/>
        <v>0</v>
      </c>
      <c r="B193" s="10">
        <f t="shared" si="62"/>
        <v>57</v>
      </c>
      <c r="C193" s="77">
        <f t="shared" si="63"/>
        <v>0</v>
      </c>
      <c r="D193" s="15">
        <f t="shared" si="64"/>
        <v>0</v>
      </c>
      <c r="E193" s="19">
        <f t="shared" si="65"/>
        <v>0</v>
      </c>
      <c r="F193" s="19">
        <f t="shared" si="66"/>
        <v>0</v>
      </c>
      <c r="G193" s="19">
        <f t="shared" si="67"/>
        <v>0</v>
      </c>
      <c r="H193" s="19">
        <f t="shared" si="68"/>
        <v>0</v>
      </c>
      <c r="I193" s="15">
        <f t="shared" si="69"/>
        <v>0</v>
      </c>
      <c r="J193" s="19">
        <f t="shared" si="70"/>
        <v>0</v>
      </c>
      <c r="K193" s="19">
        <f t="shared" si="71"/>
        <v>0</v>
      </c>
      <c r="L193" s="19">
        <f t="shared" si="72"/>
        <v>0</v>
      </c>
      <c r="M193" s="19">
        <f t="shared" si="73"/>
        <v>0</v>
      </c>
      <c r="N193" s="19">
        <f t="shared" si="74"/>
        <v>0</v>
      </c>
      <c r="O193" s="19">
        <f t="shared" si="75"/>
        <v>0</v>
      </c>
      <c r="P193" s="19">
        <f t="shared" si="76"/>
        <v>0</v>
      </c>
      <c r="Q193" s="19">
        <f t="shared" si="77"/>
        <v>0</v>
      </c>
      <c r="R193" s="19">
        <f t="shared" si="78"/>
        <v>0</v>
      </c>
      <c r="S193" s="19">
        <f t="shared" si="79"/>
        <v>0</v>
      </c>
      <c r="T193" s="19">
        <f t="shared" si="80"/>
        <v>0</v>
      </c>
      <c r="U193" s="19">
        <f t="shared" si="81"/>
        <v>0</v>
      </c>
      <c r="V193" s="19">
        <f t="shared" si="82"/>
        <v>0</v>
      </c>
      <c r="W193" s="19">
        <f t="shared" si="83"/>
        <v>0</v>
      </c>
      <c r="X193" s="19">
        <f t="shared" si="84"/>
        <v>0</v>
      </c>
      <c r="Y193" s="19">
        <f t="shared" si="85"/>
        <v>0</v>
      </c>
      <c r="Z193" s="19">
        <f t="shared" si="86"/>
        <v>0</v>
      </c>
      <c r="AA193" s="19">
        <f t="shared" si="87"/>
        <v>0</v>
      </c>
      <c r="AB193" s="19">
        <f t="shared" si="88"/>
        <v>0</v>
      </c>
      <c r="AC193" s="19">
        <f t="shared" si="89"/>
        <v>0</v>
      </c>
      <c r="AD193" s="19">
        <f t="shared" si="90"/>
        <v>0</v>
      </c>
      <c r="AE193" s="19">
        <f t="shared" si="91"/>
        <v>0</v>
      </c>
      <c r="AF193" s="19">
        <f t="shared" si="92"/>
        <v>0</v>
      </c>
      <c r="AG193" s="19">
        <f t="shared" si="93"/>
        <v>0</v>
      </c>
      <c r="AH193" s="19">
        <f t="shared" si="94"/>
        <v>0</v>
      </c>
      <c r="AI193" s="19">
        <f t="shared" si="95"/>
        <v>0</v>
      </c>
      <c r="AJ193" s="19">
        <f t="shared" si="96"/>
        <v>0</v>
      </c>
      <c r="AK193" s="19">
        <f t="shared" si="97"/>
        <v>0</v>
      </c>
      <c r="AL193" s="19">
        <f t="shared" si="98"/>
        <v>0</v>
      </c>
      <c r="AM193" s="19">
        <f t="shared" si="99"/>
        <v>0</v>
      </c>
      <c r="AN193" s="19">
        <f t="shared" si="100"/>
        <v>0</v>
      </c>
      <c r="AO193" s="19">
        <f t="shared" si="101"/>
        <v>0</v>
      </c>
      <c r="AP193" s="19">
        <f t="shared" si="102"/>
        <v>0</v>
      </c>
      <c r="AQ193" s="19">
        <f t="shared" si="103"/>
        <v>0</v>
      </c>
      <c r="AR193" s="15">
        <f t="shared" si="104"/>
        <v>0</v>
      </c>
      <c r="AS193" s="10">
        <f t="shared" si="105"/>
        <v>0</v>
      </c>
      <c r="AT193" s="10">
        <f t="shared" si="106"/>
        <v>0</v>
      </c>
      <c r="AU193" s="10">
        <f t="shared" si="107"/>
        <v>0</v>
      </c>
      <c r="AV193" s="10">
        <f t="shared" si="108"/>
        <v>0</v>
      </c>
      <c r="AW193" s="10">
        <f t="shared" si="109"/>
        <v>0</v>
      </c>
      <c r="AX193" s="10">
        <f t="shared" si="110"/>
        <v>0</v>
      </c>
      <c r="AY193" s="10">
        <f t="shared" si="111"/>
        <v>0</v>
      </c>
      <c r="AZ193" s="10">
        <f t="shared" si="112"/>
        <v>0</v>
      </c>
      <c r="BA193" s="10">
        <f t="shared" si="113"/>
        <v>0</v>
      </c>
      <c r="BB193" s="15">
        <f t="shared" si="114"/>
        <v>0</v>
      </c>
      <c r="BC193" s="15">
        <f t="shared" si="115"/>
        <v>0</v>
      </c>
      <c r="BD193" s="15">
        <f t="shared" si="116"/>
        <v>0</v>
      </c>
      <c r="BE193" s="15">
        <f t="shared" si="117"/>
        <v>0</v>
      </c>
      <c r="BF193" s="15">
        <f t="shared" ref="BF193:BF212" si="118">BF$135*$A138</f>
        <v>0</v>
      </c>
      <c r="BG193" s="15">
        <f>BG$135*$A137</f>
        <v>0</v>
      </c>
      <c r="CA193" s="10">
        <f t="shared" si="60"/>
        <v>0</v>
      </c>
    </row>
    <row r="194" spans="1:79">
      <c r="A194" s="76">
        <f t="shared" si="61"/>
        <v>0</v>
      </c>
      <c r="B194" s="10">
        <f t="shared" si="62"/>
        <v>58</v>
      </c>
      <c r="C194" s="77">
        <f t="shared" si="63"/>
        <v>0</v>
      </c>
      <c r="D194" s="15">
        <f t="shared" si="64"/>
        <v>0</v>
      </c>
      <c r="E194" s="19">
        <f t="shared" si="65"/>
        <v>0</v>
      </c>
      <c r="F194" s="19">
        <f t="shared" si="66"/>
        <v>0</v>
      </c>
      <c r="G194" s="19">
        <f t="shared" si="67"/>
        <v>0</v>
      </c>
      <c r="H194" s="19">
        <f t="shared" si="68"/>
        <v>0</v>
      </c>
      <c r="I194" s="15">
        <f t="shared" si="69"/>
        <v>0</v>
      </c>
      <c r="J194" s="19">
        <f t="shared" si="70"/>
        <v>0</v>
      </c>
      <c r="K194" s="19">
        <f t="shared" si="71"/>
        <v>0</v>
      </c>
      <c r="L194" s="19">
        <f t="shared" si="72"/>
        <v>0</v>
      </c>
      <c r="M194" s="19">
        <f t="shared" si="73"/>
        <v>0</v>
      </c>
      <c r="N194" s="19">
        <f t="shared" si="74"/>
        <v>0</v>
      </c>
      <c r="O194" s="19">
        <f t="shared" si="75"/>
        <v>0</v>
      </c>
      <c r="P194" s="19">
        <f t="shared" si="76"/>
        <v>0</v>
      </c>
      <c r="Q194" s="19">
        <f t="shared" si="77"/>
        <v>0</v>
      </c>
      <c r="R194" s="19">
        <f t="shared" si="78"/>
        <v>0</v>
      </c>
      <c r="S194" s="19">
        <f t="shared" si="79"/>
        <v>0</v>
      </c>
      <c r="T194" s="19">
        <f t="shared" si="80"/>
        <v>0</v>
      </c>
      <c r="U194" s="19">
        <f t="shared" si="81"/>
        <v>0</v>
      </c>
      <c r="V194" s="19">
        <f t="shared" si="82"/>
        <v>0</v>
      </c>
      <c r="W194" s="19">
        <f t="shared" si="83"/>
        <v>0</v>
      </c>
      <c r="X194" s="19">
        <f t="shared" si="84"/>
        <v>0</v>
      </c>
      <c r="Y194" s="19">
        <f t="shared" si="85"/>
        <v>0</v>
      </c>
      <c r="Z194" s="19">
        <f t="shared" si="86"/>
        <v>0</v>
      </c>
      <c r="AA194" s="19">
        <f t="shared" si="87"/>
        <v>0</v>
      </c>
      <c r="AB194" s="19">
        <f t="shared" si="88"/>
        <v>0</v>
      </c>
      <c r="AC194" s="19">
        <f t="shared" si="89"/>
        <v>0</v>
      </c>
      <c r="AD194" s="19">
        <f t="shared" si="90"/>
        <v>0</v>
      </c>
      <c r="AE194" s="19">
        <f t="shared" si="91"/>
        <v>0</v>
      </c>
      <c r="AF194" s="19">
        <f t="shared" si="92"/>
        <v>0</v>
      </c>
      <c r="AG194" s="19">
        <f t="shared" si="93"/>
        <v>0</v>
      </c>
      <c r="AH194" s="19">
        <f t="shared" si="94"/>
        <v>0</v>
      </c>
      <c r="AI194" s="19">
        <f t="shared" si="95"/>
        <v>0</v>
      </c>
      <c r="AJ194" s="19">
        <f t="shared" si="96"/>
        <v>0</v>
      </c>
      <c r="AK194" s="19">
        <f t="shared" si="97"/>
        <v>0</v>
      </c>
      <c r="AL194" s="19">
        <f t="shared" si="98"/>
        <v>0</v>
      </c>
      <c r="AM194" s="19">
        <f t="shared" si="99"/>
        <v>0</v>
      </c>
      <c r="AN194" s="19">
        <f t="shared" si="100"/>
        <v>0</v>
      </c>
      <c r="AO194" s="19">
        <f t="shared" si="101"/>
        <v>0</v>
      </c>
      <c r="AP194" s="19">
        <f t="shared" si="102"/>
        <v>0</v>
      </c>
      <c r="AQ194" s="19">
        <f t="shared" si="103"/>
        <v>0</v>
      </c>
      <c r="AR194" s="15">
        <f t="shared" si="104"/>
        <v>0</v>
      </c>
      <c r="AS194" s="10">
        <f t="shared" si="105"/>
        <v>0</v>
      </c>
      <c r="AT194" s="10">
        <f t="shared" si="106"/>
        <v>0</v>
      </c>
      <c r="AU194" s="10">
        <f t="shared" si="107"/>
        <v>0</v>
      </c>
      <c r="AV194" s="10">
        <f t="shared" si="108"/>
        <v>0</v>
      </c>
      <c r="AW194" s="10">
        <f t="shared" si="109"/>
        <v>0</v>
      </c>
      <c r="AX194" s="10">
        <f t="shared" si="110"/>
        <v>0</v>
      </c>
      <c r="AY194" s="10">
        <f t="shared" si="111"/>
        <v>0</v>
      </c>
      <c r="AZ194" s="10">
        <f t="shared" si="112"/>
        <v>0</v>
      </c>
      <c r="BA194" s="10">
        <f t="shared" si="113"/>
        <v>0</v>
      </c>
      <c r="BB194" s="15">
        <f t="shared" si="114"/>
        <v>0</v>
      </c>
      <c r="BC194" s="15">
        <f t="shared" si="115"/>
        <v>0</v>
      </c>
      <c r="BD194" s="15">
        <f t="shared" si="116"/>
        <v>0</v>
      </c>
      <c r="BE194" s="15">
        <f t="shared" si="117"/>
        <v>0</v>
      </c>
      <c r="BF194" s="15">
        <f t="shared" si="118"/>
        <v>0</v>
      </c>
      <c r="BG194" s="15">
        <f t="shared" ref="BG194:BG212" si="119">BG$135*$A138</f>
        <v>0</v>
      </c>
      <c r="BH194" s="15">
        <f>BH$135*$A137</f>
        <v>0</v>
      </c>
      <c r="CA194" s="10">
        <f t="shared" si="60"/>
        <v>0</v>
      </c>
    </row>
    <row r="195" spans="1:79">
      <c r="A195" s="76">
        <f t="shared" si="61"/>
        <v>0</v>
      </c>
      <c r="B195" s="10">
        <f t="shared" si="62"/>
        <v>59</v>
      </c>
      <c r="C195" s="77">
        <f t="shared" si="63"/>
        <v>0</v>
      </c>
      <c r="D195" s="15">
        <f t="shared" si="64"/>
        <v>0</v>
      </c>
      <c r="E195" s="19">
        <f t="shared" si="65"/>
        <v>0</v>
      </c>
      <c r="F195" s="19">
        <f t="shared" si="66"/>
        <v>0</v>
      </c>
      <c r="G195" s="19">
        <f t="shared" si="67"/>
        <v>0</v>
      </c>
      <c r="H195" s="19">
        <f t="shared" si="68"/>
        <v>0</v>
      </c>
      <c r="I195" s="15">
        <f t="shared" si="69"/>
        <v>0</v>
      </c>
      <c r="J195" s="19">
        <f t="shared" si="70"/>
        <v>0</v>
      </c>
      <c r="K195" s="19">
        <f t="shared" si="71"/>
        <v>0</v>
      </c>
      <c r="L195" s="19">
        <f t="shared" si="72"/>
        <v>0</v>
      </c>
      <c r="M195" s="19">
        <f t="shared" si="73"/>
        <v>0</v>
      </c>
      <c r="N195" s="19">
        <f t="shared" si="74"/>
        <v>0</v>
      </c>
      <c r="O195" s="19">
        <f t="shared" si="75"/>
        <v>0</v>
      </c>
      <c r="P195" s="19">
        <f t="shared" si="76"/>
        <v>0</v>
      </c>
      <c r="Q195" s="19">
        <f t="shared" si="77"/>
        <v>0</v>
      </c>
      <c r="R195" s="19">
        <f t="shared" si="78"/>
        <v>0</v>
      </c>
      <c r="S195" s="19">
        <f t="shared" si="79"/>
        <v>0</v>
      </c>
      <c r="T195" s="19">
        <f t="shared" si="80"/>
        <v>0</v>
      </c>
      <c r="U195" s="19">
        <f t="shared" si="81"/>
        <v>0</v>
      </c>
      <c r="V195" s="19">
        <f t="shared" si="82"/>
        <v>0</v>
      </c>
      <c r="W195" s="19">
        <f t="shared" si="83"/>
        <v>0</v>
      </c>
      <c r="X195" s="19">
        <f t="shared" si="84"/>
        <v>0</v>
      </c>
      <c r="Y195" s="19">
        <f t="shared" si="85"/>
        <v>0</v>
      </c>
      <c r="Z195" s="19">
        <f t="shared" si="86"/>
        <v>0</v>
      </c>
      <c r="AA195" s="19">
        <f t="shared" si="87"/>
        <v>0</v>
      </c>
      <c r="AB195" s="19">
        <f t="shared" si="88"/>
        <v>0</v>
      </c>
      <c r="AC195" s="19">
        <f t="shared" si="89"/>
        <v>0</v>
      </c>
      <c r="AD195" s="19">
        <f t="shared" si="90"/>
        <v>0</v>
      </c>
      <c r="AE195" s="19">
        <f t="shared" si="91"/>
        <v>0</v>
      </c>
      <c r="AF195" s="19">
        <f t="shared" si="92"/>
        <v>0</v>
      </c>
      <c r="AG195" s="19">
        <f t="shared" si="93"/>
        <v>0</v>
      </c>
      <c r="AH195" s="19">
        <f t="shared" si="94"/>
        <v>0</v>
      </c>
      <c r="AI195" s="19">
        <f t="shared" si="95"/>
        <v>0</v>
      </c>
      <c r="AJ195" s="19">
        <f t="shared" si="96"/>
        <v>0</v>
      </c>
      <c r="AK195" s="19">
        <f t="shared" si="97"/>
        <v>0</v>
      </c>
      <c r="AL195" s="19">
        <f t="shared" si="98"/>
        <v>0</v>
      </c>
      <c r="AM195" s="19">
        <f t="shared" si="99"/>
        <v>0</v>
      </c>
      <c r="AN195" s="19">
        <f t="shared" si="100"/>
        <v>0</v>
      </c>
      <c r="AO195" s="19">
        <f t="shared" si="101"/>
        <v>0</v>
      </c>
      <c r="AP195" s="19">
        <f t="shared" si="102"/>
        <v>0</v>
      </c>
      <c r="AQ195" s="19">
        <f t="shared" si="103"/>
        <v>0</v>
      </c>
      <c r="AR195" s="15">
        <f t="shared" si="104"/>
        <v>0</v>
      </c>
      <c r="AS195" s="10">
        <f t="shared" si="105"/>
        <v>0</v>
      </c>
      <c r="AT195" s="10">
        <f t="shared" si="106"/>
        <v>0</v>
      </c>
      <c r="AU195" s="10">
        <f t="shared" si="107"/>
        <v>0</v>
      </c>
      <c r="AV195" s="10">
        <f t="shared" si="108"/>
        <v>0</v>
      </c>
      <c r="AW195" s="10">
        <f t="shared" si="109"/>
        <v>0</v>
      </c>
      <c r="AX195" s="10">
        <f t="shared" si="110"/>
        <v>0</v>
      </c>
      <c r="AY195" s="10">
        <f t="shared" si="111"/>
        <v>0</v>
      </c>
      <c r="AZ195" s="10">
        <f t="shared" si="112"/>
        <v>0</v>
      </c>
      <c r="BA195" s="10">
        <f t="shared" si="113"/>
        <v>0</v>
      </c>
      <c r="BB195" s="15">
        <f t="shared" si="114"/>
        <v>0</v>
      </c>
      <c r="BC195" s="15">
        <f t="shared" si="115"/>
        <v>0</v>
      </c>
      <c r="BD195" s="15">
        <f t="shared" si="116"/>
        <v>0</v>
      </c>
      <c r="BE195" s="15">
        <f t="shared" si="117"/>
        <v>0</v>
      </c>
      <c r="BF195" s="15">
        <f t="shared" si="118"/>
        <v>0</v>
      </c>
      <c r="BG195" s="15">
        <f t="shared" si="119"/>
        <v>0</v>
      </c>
      <c r="BH195" s="15">
        <f t="shared" ref="BH195:BH212" si="120">BH$135*$A138</f>
        <v>0</v>
      </c>
      <c r="BI195" s="15">
        <f>BI$135*$A137</f>
        <v>0</v>
      </c>
      <c r="CA195" s="10">
        <f t="shared" si="60"/>
        <v>0</v>
      </c>
    </row>
    <row r="196" spans="1:79">
      <c r="A196" s="76">
        <f t="shared" si="61"/>
        <v>0</v>
      </c>
      <c r="B196" s="10">
        <f t="shared" si="62"/>
        <v>60</v>
      </c>
      <c r="C196" s="77">
        <f t="shared" si="63"/>
        <v>0</v>
      </c>
      <c r="D196" s="15">
        <f t="shared" si="64"/>
        <v>0</v>
      </c>
      <c r="E196" s="19">
        <f t="shared" si="65"/>
        <v>0</v>
      </c>
      <c r="F196" s="19">
        <f t="shared" si="66"/>
        <v>0</v>
      </c>
      <c r="G196" s="19">
        <f t="shared" si="67"/>
        <v>0</v>
      </c>
      <c r="H196" s="19">
        <f t="shared" si="68"/>
        <v>0</v>
      </c>
      <c r="I196" s="15">
        <f t="shared" si="69"/>
        <v>0</v>
      </c>
      <c r="J196" s="19">
        <f t="shared" si="70"/>
        <v>0</v>
      </c>
      <c r="K196" s="19">
        <f t="shared" si="71"/>
        <v>0</v>
      </c>
      <c r="L196" s="19">
        <f t="shared" si="72"/>
        <v>0</v>
      </c>
      <c r="M196" s="19">
        <f t="shared" si="73"/>
        <v>0</v>
      </c>
      <c r="N196" s="19">
        <f t="shared" si="74"/>
        <v>0</v>
      </c>
      <c r="O196" s="19">
        <f t="shared" si="75"/>
        <v>0</v>
      </c>
      <c r="P196" s="19">
        <f t="shared" si="76"/>
        <v>0</v>
      </c>
      <c r="Q196" s="19">
        <f t="shared" si="77"/>
        <v>0</v>
      </c>
      <c r="R196" s="19">
        <f t="shared" si="78"/>
        <v>0</v>
      </c>
      <c r="S196" s="19">
        <f t="shared" si="79"/>
        <v>0</v>
      </c>
      <c r="T196" s="19">
        <f t="shared" si="80"/>
        <v>0</v>
      </c>
      <c r="U196" s="19">
        <f t="shared" si="81"/>
        <v>0</v>
      </c>
      <c r="V196" s="19">
        <f t="shared" si="82"/>
        <v>0</v>
      </c>
      <c r="W196" s="19">
        <f t="shared" si="83"/>
        <v>0</v>
      </c>
      <c r="X196" s="19">
        <f t="shared" si="84"/>
        <v>0</v>
      </c>
      <c r="Y196" s="19">
        <f t="shared" si="85"/>
        <v>0</v>
      </c>
      <c r="Z196" s="19">
        <f t="shared" si="86"/>
        <v>0</v>
      </c>
      <c r="AA196" s="19">
        <f t="shared" si="87"/>
        <v>0</v>
      </c>
      <c r="AB196" s="19">
        <f t="shared" si="88"/>
        <v>0</v>
      </c>
      <c r="AC196" s="19">
        <f t="shared" si="89"/>
        <v>0</v>
      </c>
      <c r="AD196" s="19">
        <f t="shared" si="90"/>
        <v>0</v>
      </c>
      <c r="AE196" s="19">
        <f t="shared" si="91"/>
        <v>0</v>
      </c>
      <c r="AF196" s="19">
        <f t="shared" si="92"/>
        <v>0</v>
      </c>
      <c r="AG196" s="19">
        <f t="shared" si="93"/>
        <v>0</v>
      </c>
      <c r="AH196" s="19">
        <f t="shared" si="94"/>
        <v>0</v>
      </c>
      <c r="AI196" s="19">
        <f t="shared" si="95"/>
        <v>0</v>
      </c>
      <c r="AJ196" s="19">
        <f t="shared" si="96"/>
        <v>0</v>
      </c>
      <c r="AK196" s="19">
        <f t="shared" si="97"/>
        <v>0</v>
      </c>
      <c r="AL196" s="19">
        <f t="shared" si="98"/>
        <v>0</v>
      </c>
      <c r="AM196" s="19">
        <f t="shared" si="99"/>
        <v>0</v>
      </c>
      <c r="AN196" s="19">
        <f t="shared" si="100"/>
        <v>0</v>
      </c>
      <c r="AO196" s="19">
        <f t="shared" si="101"/>
        <v>0</v>
      </c>
      <c r="AP196" s="19">
        <f t="shared" si="102"/>
        <v>0</v>
      </c>
      <c r="AQ196" s="19">
        <f t="shared" si="103"/>
        <v>0</v>
      </c>
      <c r="AR196" s="15">
        <f t="shared" si="104"/>
        <v>0</v>
      </c>
      <c r="AS196" s="10">
        <f t="shared" si="105"/>
        <v>0</v>
      </c>
      <c r="AT196" s="10">
        <f t="shared" si="106"/>
        <v>0</v>
      </c>
      <c r="AU196" s="10">
        <f t="shared" si="107"/>
        <v>0</v>
      </c>
      <c r="AV196" s="10">
        <f t="shared" si="108"/>
        <v>0</v>
      </c>
      <c r="AW196" s="10">
        <f t="shared" si="109"/>
        <v>0</v>
      </c>
      <c r="AX196" s="10">
        <f t="shared" si="110"/>
        <v>0</v>
      </c>
      <c r="AY196" s="10">
        <f t="shared" si="111"/>
        <v>0</v>
      </c>
      <c r="AZ196" s="10">
        <f t="shared" si="112"/>
        <v>0</v>
      </c>
      <c r="BA196" s="10">
        <f t="shared" si="113"/>
        <v>0</v>
      </c>
      <c r="BB196" s="15">
        <f t="shared" si="114"/>
        <v>0</v>
      </c>
      <c r="BC196" s="15">
        <f t="shared" si="115"/>
        <v>0</v>
      </c>
      <c r="BD196" s="15">
        <f t="shared" si="116"/>
        <v>0</v>
      </c>
      <c r="BE196" s="15">
        <f t="shared" si="117"/>
        <v>0</v>
      </c>
      <c r="BF196" s="15">
        <f t="shared" si="118"/>
        <v>0</v>
      </c>
      <c r="BG196" s="15">
        <f t="shared" si="119"/>
        <v>0</v>
      </c>
      <c r="BH196" s="15">
        <f t="shared" si="120"/>
        <v>0</v>
      </c>
      <c r="BI196" s="15">
        <f t="shared" ref="BI196:BI212" si="121">BI$135*$A138</f>
        <v>0</v>
      </c>
      <c r="BJ196" s="15">
        <f>BJ$135*$A137</f>
        <v>0</v>
      </c>
      <c r="CA196" s="10">
        <f t="shared" si="60"/>
        <v>0</v>
      </c>
    </row>
    <row r="197" spans="1:79">
      <c r="A197" s="76">
        <f t="shared" si="61"/>
        <v>0</v>
      </c>
      <c r="B197" s="10">
        <f t="shared" si="62"/>
        <v>61</v>
      </c>
      <c r="C197" s="77">
        <f t="shared" si="63"/>
        <v>0</v>
      </c>
      <c r="D197" s="15">
        <f t="shared" si="64"/>
        <v>0</v>
      </c>
      <c r="E197" s="19">
        <f t="shared" si="65"/>
        <v>0</v>
      </c>
      <c r="F197" s="19">
        <f t="shared" si="66"/>
        <v>0</v>
      </c>
      <c r="G197" s="19">
        <f t="shared" si="67"/>
        <v>0</v>
      </c>
      <c r="H197" s="19">
        <f t="shared" si="68"/>
        <v>0</v>
      </c>
      <c r="I197" s="15">
        <f t="shared" si="69"/>
        <v>0</v>
      </c>
      <c r="J197" s="19">
        <f t="shared" si="70"/>
        <v>0</v>
      </c>
      <c r="K197" s="19">
        <f t="shared" si="71"/>
        <v>0</v>
      </c>
      <c r="L197" s="19">
        <f t="shared" si="72"/>
        <v>0</v>
      </c>
      <c r="M197" s="19">
        <f t="shared" si="73"/>
        <v>0</v>
      </c>
      <c r="N197" s="19">
        <f t="shared" si="74"/>
        <v>0</v>
      </c>
      <c r="O197" s="19">
        <f t="shared" si="75"/>
        <v>0</v>
      </c>
      <c r="P197" s="19">
        <f t="shared" si="76"/>
        <v>0</v>
      </c>
      <c r="Q197" s="19">
        <f t="shared" si="77"/>
        <v>0</v>
      </c>
      <c r="R197" s="19">
        <f t="shared" si="78"/>
        <v>0</v>
      </c>
      <c r="S197" s="19">
        <f t="shared" si="79"/>
        <v>0</v>
      </c>
      <c r="T197" s="19">
        <f t="shared" si="80"/>
        <v>0</v>
      </c>
      <c r="U197" s="19">
        <f t="shared" si="81"/>
        <v>0</v>
      </c>
      <c r="V197" s="19">
        <f t="shared" si="82"/>
        <v>0</v>
      </c>
      <c r="W197" s="19">
        <f t="shared" si="83"/>
        <v>0</v>
      </c>
      <c r="X197" s="19">
        <f t="shared" si="84"/>
        <v>0</v>
      </c>
      <c r="Y197" s="19">
        <f t="shared" si="85"/>
        <v>0</v>
      </c>
      <c r="Z197" s="19">
        <f t="shared" si="86"/>
        <v>0</v>
      </c>
      <c r="AA197" s="19">
        <f t="shared" si="87"/>
        <v>0</v>
      </c>
      <c r="AB197" s="19">
        <f t="shared" si="88"/>
        <v>0</v>
      </c>
      <c r="AC197" s="19">
        <f t="shared" si="89"/>
        <v>0</v>
      </c>
      <c r="AD197" s="19">
        <f t="shared" si="90"/>
        <v>0</v>
      </c>
      <c r="AE197" s="19">
        <f t="shared" si="91"/>
        <v>0</v>
      </c>
      <c r="AF197" s="19">
        <f t="shared" si="92"/>
        <v>0</v>
      </c>
      <c r="AG197" s="19">
        <f t="shared" si="93"/>
        <v>0</v>
      </c>
      <c r="AH197" s="19">
        <f t="shared" si="94"/>
        <v>0</v>
      </c>
      <c r="AI197" s="19">
        <f t="shared" si="95"/>
        <v>0</v>
      </c>
      <c r="AJ197" s="19">
        <f t="shared" si="96"/>
        <v>0</v>
      </c>
      <c r="AK197" s="19">
        <f t="shared" si="97"/>
        <v>0</v>
      </c>
      <c r="AL197" s="19">
        <f t="shared" si="98"/>
        <v>0</v>
      </c>
      <c r="AM197" s="19">
        <f t="shared" si="99"/>
        <v>0</v>
      </c>
      <c r="AN197" s="19">
        <f t="shared" si="100"/>
        <v>0</v>
      </c>
      <c r="AO197" s="19">
        <f t="shared" si="101"/>
        <v>0</v>
      </c>
      <c r="AP197" s="19">
        <f t="shared" si="102"/>
        <v>0</v>
      </c>
      <c r="AQ197" s="19">
        <f t="shared" si="103"/>
        <v>0</v>
      </c>
      <c r="AR197" s="15">
        <f t="shared" si="104"/>
        <v>0</v>
      </c>
      <c r="AS197" s="10">
        <f t="shared" si="105"/>
        <v>0</v>
      </c>
      <c r="AT197" s="10">
        <f t="shared" si="106"/>
        <v>0</v>
      </c>
      <c r="AU197" s="10">
        <f t="shared" si="107"/>
        <v>0</v>
      </c>
      <c r="AV197" s="10">
        <f t="shared" si="108"/>
        <v>0</v>
      </c>
      <c r="AW197" s="10">
        <f t="shared" si="109"/>
        <v>0</v>
      </c>
      <c r="AX197" s="10">
        <f t="shared" si="110"/>
        <v>0</v>
      </c>
      <c r="AY197" s="10">
        <f t="shared" si="111"/>
        <v>0</v>
      </c>
      <c r="AZ197" s="10">
        <f t="shared" si="112"/>
        <v>0</v>
      </c>
      <c r="BA197" s="10">
        <f t="shared" si="113"/>
        <v>0</v>
      </c>
      <c r="BB197" s="15">
        <f t="shared" si="114"/>
        <v>0</v>
      </c>
      <c r="BC197" s="15">
        <f t="shared" si="115"/>
        <v>0</v>
      </c>
      <c r="BD197" s="15">
        <f t="shared" si="116"/>
        <v>0</v>
      </c>
      <c r="BE197" s="15">
        <f t="shared" si="117"/>
        <v>0</v>
      </c>
      <c r="BF197" s="15">
        <f t="shared" si="118"/>
        <v>0</v>
      </c>
      <c r="BG197" s="15">
        <f t="shared" si="119"/>
        <v>0</v>
      </c>
      <c r="BH197" s="15">
        <f t="shared" si="120"/>
        <v>0</v>
      </c>
      <c r="BI197" s="15">
        <f t="shared" si="121"/>
        <v>0</v>
      </c>
      <c r="BJ197" s="15">
        <f t="shared" ref="BJ197:BJ212" si="122">BJ$135*$A138</f>
        <v>0</v>
      </c>
      <c r="BK197" s="15">
        <f>BK$135*$A137</f>
        <v>0</v>
      </c>
      <c r="CA197" s="10">
        <f t="shared" si="60"/>
        <v>0</v>
      </c>
    </row>
    <row r="198" spans="1:79">
      <c r="A198" s="76">
        <f t="shared" si="61"/>
        <v>0</v>
      </c>
      <c r="B198" s="10">
        <f t="shared" si="62"/>
        <v>62</v>
      </c>
      <c r="C198" s="77">
        <f t="shared" si="63"/>
        <v>0</v>
      </c>
      <c r="D198" s="15">
        <f t="shared" si="64"/>
        <v>0</v>
      </c>
      <c r="E198" s="19">
        <f t="shared" si="65"/>
        <v>0</v>
      </c>
      <c r="F198" s="19">
        <f t="shared" si="66"/>
        <v>0</v>
      </c>
      <c r="G198" s="19">
        <f t="shared" si="67"/>
        <v>0</v>
      </c>
      <c r="H198" s="19">
        <f t="shared" si="68"/>
        <v>0</v>
      </c>
      <c r="I198" s="15">
        <f t="shared" si="69"/>
        <v>0</v>
      </c>
      <c r="J198" s="19">
        <f t="shared" si="70"/>
        <v>0</v>
      </c>
      <c r="K198" s="19">
        <f t="shared" si="71"/>
        <v>0</v>
      </c>
      <c r="L198" s="19">
        <f t="shared" si="72"/>
        <v>0</v>
      </c>
      <c r="M198" s="19">
        <f t="shared" si="73"/>
        <v>0</v>
      </c>
      <c r="N198" s="19">
        <f t="shared" si="74"/>
        <v>0</v>
      </c>
      <c r="O198" s="19">
        <f t="shared" si="75"/>
        <v>0</v>
      </c>
      <c r="P198" s="19">
        <f t="shared" si="76"/>
        <v>0</v>
      </c>
      <c r="Q198" s="19">
        <f t="shared" si="77"/>
        <v>0</v>
      </c>
      <c r="R198" s="19">
        <f t="shared" si="78"/>
        <v>0</v>
      </c>
      <c r="S198" s="19">
        <f t="shared" si="79"/>
        <v>0</v>
      </c>
      <c r="T198" s="19">
        <f t="shared" si="80"/>
        <v>0</v>
      </c>
      <c r="U198" s="19">
        <f t="shared" si="81"/>
        <v>0</v>
      </c>
      <c r="V198" s="19">
        <f t="shared" si="82"/>
        <v>0</v>
      </c>
      <c r="W198" s="19">
        <f t="shared" si="83"/>
        <v>0</v>
      </c>
      <c r="X198" s="19">
        <f t="shared" si="84"/>
        <v>0</v>
      </c>
      <c r="Y198" s="19">
        <f t="shared" si="85"/>
        <v>0</v>
      </c>
      <c r="Z198" s="19">
        <f t="shared" si="86"/>
        <v>0</v>
      </c>
      <c r="AA198" s="19">
        <f t="shared" si="87"/>
        <v>0</v>
      </c>
      <c r="AB198" s="19">
        <f t="shared" si="88"/>
        <v>0</v>
      </c>
      <c r="AC198" s="19">
        <f t="shared" si="89"/>
        <v>0</v>
      </c>
      <c r="AD198" s="19">
        <f t="shared" si="90"/>
        <v>0</v>
      </c>
      <c r="AE198" s="19">
        <f t="shared" si="91"/>
        <v>0</v>
      </c>
      <c r="AF198" s="19">
        <f t="shared" si="92"/>
        <v>0</v>
      </c>
      <c r="AG198" s="19">
        <f t="shared" si="93"/>
        <v>0</v>
      </c>
      <c r="AH198" s="19">
        <f t="shared" si="94"/>
        <v>0</v>
      </c>
      <c r="AI198" s="19">
        <f t="shared" si="95"/>
        <v>0</v>
      </c>
      <c r="AJ198" s="19">
        <f t="shared" si="96"/>
        <v>0</v>
      </c>
      <c r="AK198" s="19">
        <f t="shared" si="97"/>
        <v>0</v>
      </c>
      <c r="AL198" s="19">
        <f t="shared" si="98"/>
        <v>0</v>
      </c>
      <c r="AM198" s="19">
        <f t="shared" si="99"/>
        <v>0</v>
      </c>
      <c r="AN198" s="19">
        <f t="shared" si="100"/>
        <v>0</v>
      </c>
      <c r="AO198" s="19">
        <f t="shared" si="101"/>
        <v>0</v>
      </c>
      <c r="AP198" s="19">
        <f t="shared" si="102"/>
        <v>0</v>
      </c>
      <c r="AQ198" s="19">
        <f t="shared" si="103"/>
        <v>0</v>
      </c>
      <c r="AR198" s="15">
        <f t="shared" si="104"/>
        <v>0</v>
      </c>
      <c r="AS198" s="10">
        <f t="shared" si="105"/>
        <v>0</v>
      </c>
      <c r="AT198" s="10">
        <f t="shared" si="106"/>
        <v>0</v>
      </c>
      <c r="AU198" s="10">
        <f t="shared" si="107"/>
        <v>0</v>
      </c>
      <c r="AV198" s="10">
        <f t="shared" si="108"/>
        <v>0</v>
      </c>
      <c r="AW198" s="10">
        <f t="shared" si="109"/>
        <v>0</v>
      </c>
      <c r="AX198" s="10">
        <f t="shared" si="110"/>
        <v>0</v>
      </c>
      <c r="AY198" s="10">
        <f t="shared" si="111"/>
        <v>0</v>
      </c>
      <c r="AZ198" s="10">
        <f t="shared" si="112"/>
        <v>0</v>
      </c>
      <c r="BA198" s="10">
        <f t="shared" si="113"/>
        <v>0</v>
      </c>
      <c r="BB198" s="15">
        <f t="shared" si="114"/>
        <v>0</v>
      </c>
      <c r="BC198" s="15">
        <f t="shared" si="115"/>
        <v>0</v>
      </c>
      <c r="BD198" s="15">
        <f t="shared" si="116"/>
        <v>0</v>
      </c>
      <c r="BE198" s="15">
        <f t="shared" si="117"/>
        <v>0</v>
      </c>
      <c r="BF198" s="15">
        <f t="shared" si="118"/>
        <v>0</v>
      </c>
      <c r="BG198" s="15">
        <f t="shared" si="119"/>
        <v>0</v>
      </c>
      <c r="BH198" s="15">
        <f t="shared" si="120"/>
        <v>0</v>
      </c>
      <c r="BI198" s="15">
        <f t="shared" si="121"/>
        <v>0</v>
      </c>
      <c r="BJ198" s="15">
        <f t="shared" si="122"/>
        <v>0</v>
      </c>
      <c r="BK198" s="15">
        <f t="shared" ref="BK198:BK212" si="123">BK$135*$A138</f>
        <v>0</v>
      </c>
      <c r="BL198" s="15">
        <f>BL$135*$A137</f>
        <v>0</v>
      </c>
      <c r="CA198" s="10">
        <f t="shared" si="60"/>
        <v>0</v>
      </c>
    </row>
    <row r="199" spans="1:79">
      <c r="A199" s="76">
        <f t="shared" si="61"/>
        <v>0</v>
      </c>
      <c r="B199" s="10">
        <f t="shared" si="62"/>
        <v>63</v>
      </c>
      <c r="C199" s="77">
        <f t="shared" si="63"/>
        <v>0</v>
      </c>
      <c r="D199" s="15">
        <f t="shared" si="64"/>
        <v>0</v>
      </c>
      <c r="E199" s="19">
        <f t="shared" si="65"/>
        <v>0</v>
      </c>
      <c r="F199" s="19">
        <f t="shared" si="66"/>
        <v>0</v>
      </c>
      <c r="G199" s="19">
        <f t="shared" si="67"/>
        <v>0</v>
      </c>
      <c r="H199" s="19">
        <f t="shared" si="68"/>
        <v>0</v>
      </c>
      <c r="I199" s="15">
        <f t="shared" si="69"/>
        <v>0</v>
      </c>
      <c r="J199" s="19">
        <f t="shared" si="70"/>
        <v>0</v>
      </c>
      <c r="K199" s="19">
        <f t="shared" si="71"/>
        <v>0</v>
      </c>
      <c r="L199" s="19">
        <f t="shared" si="72"/>
        <v>0</v>
      </c>
      <c r="M199" s="19">
        <f t="shared" si="73"/>
        <v>0</v>
      </c>
      <c r="N199" s="19">
        <f t="shared" si="74"/>
        <v>0</v>
      </c>
      <c r="O199" s="19">
        <f t="shared" si="75"/>
        <v>0</v>
      </c>
      <c r="P199" s="19">
        <f t="shared" si="76"/>
        <v>0</v>
      </c>
      <c r="Q199" s="19">
        <f t="shared" si="77"/>
        <v>0</v>
      </c>
      <c r="R199" s="19">
        <f t="shared" si="78"/>
        <v>0</v>
      </c>
      <c r="S199" s="19">
        <f t="shared" si="79"/>
        <v>0</v>
      </c>
      <c r="T199" s="19">
        <f t="shared" si="80"/>
        <v>0</v>
      </c>
      <c r="U199" s="19">
        <f t="shared" si="81"/>
        <v>0</v>
      </c>
      <c r="V199" s="19">
        <f t="shared" si="82"/>
        <v>0</v>
      </c>
      <c r="W199" s="19">
        <f t="shared" si="83"/>
        <v>0</v>
      </c>
      <c r="X199" s="19">
        <f t="shared" si="84"/>
        <v>0</v>
      </c>
      <c r="Y199" s="19">
        <f t="shared" si="85"/>
        <v>0</v>
      </c>
      <c r="Z199" s="19">
        <f t="shared" si="86"/>
        <v>0</v>
      </c>
      <c r="AA199" s="19">
        <f t="shared" si="87"/>
        <v>0</v>
      </c>
      <c r="AB199" s="19">
        <f t="shared" si="88"/>
        <v>0</v>
      </c>
      <c r="AC199" s="19">
        <f t="shared" si="89"/>
        <v>0</v>
      </c>
      <c r="AD199" s="19">
        <f t="shared" si="90"/>
        <v>0</v>
      </c>
      <c r="AE199" s="19">
        <f t="shared" si="91"/>
        <v>0</v>
      </c>
      <c r="AF199" s="19">
        <f t="shared" si="92"/>
        <v>0</v>
      </c>
      <c r="AG199" s="19">
        <f t="shared" si="93"/>
        <v>0</v>
      </c>
      <c r="AH199" s="19">
        <f t="shared" si="94"/>
        <v>0</v>
      </c>
      <c r="AI199" s="19">
        <f t="shared" si="95"/>
        <v>0</v>
      </c>
      <c r="AJ199" s="19">
        <f t="shared" si="96"/>
        <v>0</v>
      </c>
      <c r="AK199" s="19">
        <f t="shared" si="97"/>
        <v>0</v>
      </c>
      <c r="AL199" s="19">
        <f t="shared" si="98"/>
        <v>0</v>
      </c>
      <c r="AM199" s="19">
        <f t="shared" si="99"/>
        <v>0</v>
      </c>
      <c r="AN199" s="19">
        <f t="shared" si="100"/>
        <v>0</v>
      </c>
      <c r="AO199" s="19">
        <f t="shared" si="101"/>
        <v>0</v>
      </c>
      <c r="AP199" s="19">
        <f t="shared" si="102"/>
        <v>0</v>
      </c>
      <c r="AQ199" s="19">
        <f t="shared" si="103"/>
        <v>0</v>
      </c>
      <c r="AR199" s="15">
        <f t="shared" si="104"/>
        <v>0</v>
      </c>
      <c r="AS199" s="10">
        <f t="shared" si="105"/>
        <v>0</v>
      </c>
      <c r="AT199" s="10">
        <f t="shared" si="106"/>
        <v>0</v>
      </c>
      <c r="AU199" s="10">
        <f t="shared" si="107"/>
        <v>0</v>
      </c>
      <c r="AV199" s="10">
        <f t="shared" si="108"/>
        <v>0</v>
      </c>
      <c r="AW199" s="10">
        <f t="shared" si="109"/>
        <v>0</v>
      </c>
      <c r="AX199" s="10">
        <f t="shared" si="110"/>
        <v>0</v>
      </c>
      <c r="AY199" s="10">
        <f t="shared" si="111"/>
        <v>0</v>
      </c>
      <c r="AZ199" s="10">
        <f t="shared" si="112"/>
        <v>0</v>
      </c>
      <c r="BA199" s="10">
        <f t="shared" si="113"/>
        <v>0</v>
      </c>
      <c r="BB199" s="15">
        <f t="shared" si="114"/>
        <v>0</v>
      </c>
      <c r="BC199" s="15">
        <f t="shared" si="115"/>
        <v>0</v>
      </c>
      <c r="BD199" s="15">
        <f t="shared" si="116"/>
        <v>0</v>
      </c>
      <c r="BE199" s="15">
        <f t="shared" si="117"/>
        <v>0</v>
      </c>
      <c r="BF199" s="15">
        <f t="shared" si="118"/>
        <v>0</v>
      </c>
      <c r="BG199" s="15">
        <f t="shared" si="119"/>
        <v>0</v>
      </c>
      <c r="BH199" s="15">
        <f t="shared" si="120"/>
        <v>0</v>
      </c>
      <c r="BI199" s="15">
        <f t="shared" si="121"/>
        <v>0</v>
      </c>
      <c r="BJ199" s="15">
        <f t="shared" si="122"/>
        <v>0</v>
      </c>
      <c r="BK199" s="15">
        <f t="shared" si="123"/>
        <v>0</v>
      </c>
      <c r="BL199" s="15">
        <f t="shared" ref="BL199:BL212" si="124">BL$135*$A138</f>
        <v>0</v>
      </c>
      <c r="BM199" s="15">
        <f>BM$135*$A137</f>
        <v>0</v>
      </c>
      <c r="CA199" s="10">
        <f t="shared" si="60"/>
        <v>0</v>
      </c>
    </row>
    <row r="200" spans="1:79">
      <c r="A200" s="76">
        <f t="shared" si="61"/>
        <v>0</v>
      </c>
      <c r="B200" s="10">
        <f t="shared" si="62"/>
        <v>64</v>
      </c>
      <c r="C200" s="77">
        <f t="shared" si="63"/>
        <v>0</v>
      </c>
      <c r="D200" s="15">
        <f t="shared" si="64"/>
        <v>0</v>
      </c>
      <c r="E200" s="19">
        <f t="shared" si="65"/>
        <v>0</v>
      </c>
      <c r="F200" s="19">
        <f t="shared" si="66"/>
        <v>0</v>
      </c>
      <c r="G200" s="19">
        <f t="shared" si="67"/>
        <v>0</v>
      </c>
      <c r="H200" s="19">
        <f t="shared" si="68"/>
        <v>0</v>
      </c>
      <c r="I200" s="15">
        <f t="shared" si="69"/>
        <v>0</v>
      </c>
      <c r="J200" s="19">
        <f t="shared" si="70"/>
        <v>0</v>
      </c>
      <c r="K200" s="19">
        <f t="shared" si="71"/>
        <v>0</v>
      </c>
      <c r="L200" s="19">
        <f t="shared" si="72"/>
        <v>0</v>
      </c>
      <c r="M200" s="19">
        <f t="shared" si="73"/>
        <v>0</v>
      </c>
      <c r="N200" s="19">
        <f t="shared" si="74"/>
        <v>0</v>
      </c>
      <c r="O200" s="19">
        <f t="shared" si="75"/>
        <v>0</v>
      </c>
      <c r="P200" s="19">
        <f t="shared" si="76"/>
        <v>0</v>
      </c>
      <c r="Q200" s="19">
        <f t="shared" si="77"/>
        <v>0</v>
      </c>
      <c r="R200" s="19">
        <f t="shared" si="78"/>
        <v>0</v>
      </c>
      <c r="S200" s="19">
        <f t="shared" si="79"/>
        <v>0</v>
      </c>
      <c r="T200" s="19">
        <f t="shared" si="80"/>
        <v>0</v>
      </c>
      <c r="U200" s="19">
        <f t="shared" si="81"/>
        <v>0</v>
      </c>
      <c r="V200" s="19">
        <f t="shared" si="82"/>
        <v>0</v>
      </c>
      <c r="W200" s="19">
        <f t="shared" si="83"/>
        <v>0</v>
      </c>
      <c r="X200" s="19">
        <f t="shared" si="84"/>
        <v>0</v>
      </c>
      <c r="Y200" s="19">
        <f t="shared" si="85"/>
        <v>0</v>
      </c>
      <c r="Z200" s="19">
        <f t="shared" si="86"/>
        <v>0</v>
      </c>
      <c r="AA200" s="19">
        <f t="shared" si="87"/>
        <v>0</v>
      </c>
      <c r="AB200" s="19">
        <f t="shared" si="88"/>
        <v>0</v>
      </c>
      <c r="AC200" s="19">
        <f t="shared" si="89"/>
        <v>0</v>
      </c>
      <c r="AD200" s="19">
        <f t="shared" si="90"/>
        <v>0</v>
      </c>
      <c r="AE200" s="19">
        <f t="shared" si="91"/>
        <v>0</v>
      </c>
      <c r="AF200" s="19">
        <f t="shared" si="92"/>
        <v>0</v>
      </c>
      <c r="AG200" s="19">
        <f t="shared" si="93"/>
        <v>0</v>
      </c>
      <c r="AH200" s="19">
        <f t="shared" si="94"/>
        <v>0</v>
      </c>
      <c r="AI200" s="19">
        <f t="shared" si="95"/>
        <v>0</v>
      </c>
      <c r="AJ200" s="19">
        <f t="shared" si="96"/>
        <v>0</v>
      </c>
      <c r="AK200" s="19">
        <f t="shared" si="97"/>
        <v>0</v>
      </c>
      <c r="AL200" s="19">
        <f t="shared" si="98"/>
        <v>0</v>
      </c>
      <c r="AM200" s="19">
        <f t="shared" si="99"/>
        <v>0</v>
      </c>
      <c r="AN200" s="19">
        <f t="shared" si="100"/>
        <v>0</v>
      </c>
      <c r="AO200" s="19">
        <f t="shared" si="101"/>
        <v>0</v>
      </c>
      <c r="AP200" s="19">
        <f t="shared" si="102"/>
        <v>0</v>
      </c>
      <c r="AQ200" s="19">
        <f t="shared" si="103"/>
        <v>0</v>
      </c>
      <c r="AR200" s="15">
        <f t="shared" si="104"/>
        <v>0</v>
      </c>
      <c r="AS200" s="10">
        <f t="shared" si="105"/>
        <v>0</v>
      </c>
      <c r="AT200" s="10">
        <f t="shared" si="106"/>
        <v>0</v>
      </c>
      <c r="AU200" s="10">
        <f t="shared" si="107"/>
        <v>0</v>
      </c>
      <c r="AV200" s="10">
        <f t="shared" si="108"/>
        <v>0</v>
      </c>
      <c r="AW200" s="10">
        <f t="shared" si="109"/>
        <v>0</v>
      </c>
      <c r="AX200" s="10">
        <f t="shared" si="110"/>
        <v>0</v>
      </c>
      <c r="AY200" s="10">
        <f t="shared" si="111"/>
        <v>0</v>
      </c>
      <c r="AZ200" s="10">
        <f t="shared" si="112"/>
        <v>0</v>
      </c>
      <c r="BA200" s="10">
        <f t="shared" si="113"/>
        <v>0</v>
      </c>
      <c r="BB200" s="15">
        <f t="shared" si="114"/>
        <v>0</v>
      </c>
      <c r="BC200" s="15">
        <f t="shared" si="115"/>
        <v>0</v>
      </c>
      <c r="BD200" s="15">
        <f t="shared" si="116"/>
        <v>0</v>
      </c>
      <c r="BE200" s="15">
        <f t="shared" si="117"/>
        <v>0</v>
      </c>
      <c r="BF200" s="15">
        <f t="shared" si="118"/>
        <v>0</v>
      </c>
      <c r="BG200" s="15">
        <f t="shared" si="119"/>
        <v>0</v>
      </c>
      <c r="BH200" s="15">
        <f t="shared" si="120"/>
        <v>0</v>
      </c>
      <c r="BI200" s="15">
        <f t="shared" si="121"/>
        <v>0</v>
      </c>
      <c r="BJ200" s="15">
        <f t="shared" si="122"/>
        <v>0</v>
      </c>
      <c r="BK200" s="15">
        <f t="shared" si="123"/>
        <v>0</v>
      </c>
      <c r="BL200" s="15">
        <f t="shared" si="124"/>
        <v>0</v>
      </c>
      <c r="BM200" s="15">
        <f t="shared" ref="BM200:BM212" si="125">BM$135*$A138</f>
        <v>0</v>
      </c>
      <c r="BN200" s="15">
        <f>BN$135*$A137</f>
        <v>0</v>
      </c>
      <c r="CA200" s="10">
        <f t="shared" si="60"/>
        <v>0</v>
      </c>
    </row>
    <row r="201" spans="1:79">
      <c r="A201" s="76">
        <f t="shared" si="61"/>
        <v>0</v>
      </c>
      <c r="B201" s="10">
        <f t="shared" si="62"/>
        <v>65</v>
      </c>
      <c r="C201" s="77">
        <f t="shared" si="63"/>
        <v>0</v>
      </c>
      <c r="D201" s="15">
        <f t="shared" si="64"/>
        <v>0</v>
      </c>
      <c r="E201" s="19">
        <f t="shared" si="65"/>
        <v>0</v>
      </c>
      <c r="F201" s="19">
        <f t="shared" si="66"/>
        <v>0</v>
      </c>
      <c r="G201" s="19">
        <f t="shared" si="67"/>
        <v>0</v>
      </c>
      <c r="H201" s="19">
        <f t="shared" si="68"/>
        <v>0</v>
      </c>
      <c r="I201" s="15">
        <f t="shared" si="69"/>
        <v>0</v>
      </c>
      <c r="J201" s="19">
        <f t="shared" si="70"/>
        <v>0</v>
      </c>
      <c r="K201" s="19">
        <f t="shared" si="71"/>
        <v>0</v>
      </c>
      <c r="L201" s="19">
        <f t="shared" si="72"/>
        <v>0</v>
      </c>
      <c r="M201" s="19">
        <f t="shared" si="73"/>
        <v>0</v>
      </c>
      <c r="N201" s="19">
        <f t="shared" si="74"/>
        <v>0</v>
      </c>
      <c r="O201" s="19">
        <f t="shared" si="75"/>
        <v>0</v>
      </c>
      <c r="P201" s="19">
        <f t="shared" si="76"/>
        <v>0</v>
      </c>
      <c r="Q201" s="19">
        <f t="shared" si="77"/>
        <v>0</v>
      </c>
      <c r="R201" s="19">
        <f t="shared" si="78"/>
        <v>0</v>
      </c>
      <c r="S201" s="19">
        <f t="shared" si="79"/>
        <v>0</v>
      </c>
      <c r="T201" s="19">
        <f t="shared" si="80"/>
        <v>0</v>
      </c>
      <c r="U201" s="19">
        <f t="shared" si="81"/>
        <v>0</v>
      </c>
      <c r="V201" s="19">
        <f t="shared" si="82"/>
        <v>0</v>
      </c>
      <c r="W201" s="19">
        <f t="shared" si="83"/>
        <v>0</v>
      </c>
      <c r="X201" s="19">
        <f t="shared" si="84"/>
        <v>0</v>
      </c>
      <c r="Y201" s="19">
        <f t="shared" si="85"/>
        <v>0</v>
      </c>
      <c r="Z201" s="19">
        <f t="shared" si="86"/>
        <v>0</v>
      </c>
      <c r="AA201" s="19">
        <f t="shared" si="87"/>
        <v>0</v>
      </c>
      <c r="AB201" s="19">
        <f t="shared" si="88"/>
        <v>0</v>
      </c>
      <c r="AC201" s="19">
        <f t="shared" si="89"/>
        <v>0</v>
      </c>
      <c r="AD201" s="19">
        <f t="shared" si="90"/>
        <v>0</v>
      </c>
      <c r="AE201" s="19">
        <f t="shared" si="91"/>
        <v>0</v>
      </c>
      <c r="AF201" s="19">
        <f t="shared" si="92"/>
        <v>0</v>
      </c>
      <c r="AG201" s="19">
        <f t="shared" si="93"/>
        <v>0</v>
      </c>
      <c r="AH201" s="19">
        <f t="shared" si="94"/>
        <v>0</v>
      </c>
      <c r="AI201" s="19">
        <f t="shared" si="95"/>
        <v>0</v>
      </c>
      <c r="AJ201" s="19">
        <f t="shared" si="96"/>
        <v>0</v>
      </c>
      <c r="AK201" s="19">
        <f t="shared" si="97"/>
        <v>0</v>
      </c>
      <c r="AL201" s="19">
        <f t="shared" si="98"/>
        <v>0</v>
      </c>
      <c r="AM201" s="19">
        <f t="shared" si="99"/>
        <v>0</v>
      </c>
      <c r="AN201" s="19">
        <f t="shared" si="100"/>
        <v>0</v>
      </c>
      <c r="AO201" s="19">
        <f t="shared" si="101"/>
        <v>0</v>
      </c>
      <c r="AP201" s="19">
        <f t="shared" si="102"/>
        <v>0</v>
      </c>
      <c r="AQ201" s="19">
        <f t="shared" si="103"/>
        <v>0</v>
      </c>
      <c r="AR201" s="15">
        <f t="shared" si="104"/>
        <v>0</v>
      </c>
      <c r="AS201" s="10">
        <f t="shared" si="105"/>
        <v>0</v>
      </c>
      <c r="AT201" s="10">
        <f t="shared" si="106"/>
        <v>0</v>
      </c>
      <c r="AU201" s="10">
        <f t="shared" si="107"/>
        <v>0</v>
      </c>
      <c r="AV201" s="10">
        <f t="shared" si="108"/>
        <v>0</v>
      </c>
      <c r="AW201" s="10">
        <f t="shared" si="109"/>
        <v>0</v>
      </c>
      <c r="AX201" s="10">
        <f t="shared" si="110"/>
        <v>0</v>
      </c>
      <c r="AY201" s="10">
        <f t="shared" si="111"/>
        <v>0</v>
      </c>
      <c r="AZ201" s="10">
        <f t="shared" si="112"/>
        <v>0</v>
      </c>
      <c r="BA201" s="10">
        <f t="shared" si="113"/>
        <v>0</v>
      </c>
      <c r="BB201" s="15">
        <f t="shared" si="114"/>
        <v>0</v>
      </c>
      <c r="BC201" s="15">
        <f t="shared" si="115"/>
        <v>0</v>
      </c>
      <c r="BD201" s="15">
        <f t="shared" si="116"/>
        <v>0</v>
      </c>
      <c r="BE201" s="15">
        <f t="shared" si="117"/>
        <v>0</v>
      </c>
      <c r="BF201" s="15">
        <f t="shared" si="118"/>
        <v>0</v>
      </c>
      <c r="BG201" s="15">
        <f t="shared" si="119"/>
        <v>0</v>
      </c>
      <c r="BH201" s="15">
        <f t="shared" si="120"/>
        <v>0</v>
      </c>
      <c r="BI201" s="15">
        <f t="shared" si="121"/>
        <v>0</v>
      </c>
      <c r="BJ201" s="15">
        <f t="shared" si="122"/>
        <v>0</v>
      </c>
      <c r="BK201" s="15">
        <f t="shared" si="123"/>
        <v>0</v>
      </c>
      <c r="BL201" s="15">
        <f t="shared" si="124"/>
        <v>0</v>
      </c>
      <c r="BM201" s="15">
        <f t="shared" si="125"/>
        <v>0</v>
      </c>
      <c r="BN201" s="15">
        <f t="shared" ref="BN201:BN212" si="126">BN$135*$A138</f>
        <v>0</v>
      </c>
      <c r="BO201" s="15">
        <f>BO$135*$A137</f>
        <v>0</v>
      </c>
      <c r="CA201" s="10">
        <f t="shared" ref="CA201:CA212" si="127">SUM($C201:$BZ201)</f>
        <v>0</v>
      </c>
    </row>
    <row r="202" spans="1:79">
      <c r="A202" s="76">
        <f t="shared" ref="A202:A212" si="128">IF($B$132=1,CC202,IF($B$132=2,CD202,IF($B$132=3,CE202,IF($B$132=4,CF202,#VALUE!))))</f>
        <v>0</v>
      </c>
      <c r="B202" s="10">
        <f t="shared" ref="B202:B212" si="129">+B201+1</f>
        <v>66</v>
      </c>
      <c r="C202" s="77">
        <f t="shared" ref="C202:C212" si="130">C$135*$A202</f>
        <v>0</v>
      </c>
      <c r="D202" s="15">
        <f t="shared" si="64"/>
        <v>0</v>
      </c>
      <c r="E202" s="19">
        <f t="shared" si="65"/>
        <v>0</v>
      </c>
      <c r="F202" s="19">
        <f t="shared" si="66"/>
        <v>0</v>
      </c>
      <c r="G202" s="19">
        <f t="shared" si="67"/>
        <v>0</v>
      </c>
      <c r="H202" s="19">
        <f t="shared" si="68"/>
        <v>0</v>
      </c>
      <c r="I202" s="15">
        <f t="shared" si="69"/>
        <v>0</v>
      </c>
      <c r="J202" s="19">
        <f t="shared" si="70"/>
        <v>0</v>
      </c>
      <c r="K202" s="19">
        <f t="shared" si="71"/>
        <v>0</v>
      </c>
      <c r="L202" s="19">
        <f t="shared" si="72"/>
        <v>0</v>
      </c>
      <c r="M202" s="19">
        <f t="shared" si="73"/>
        <v>0</v>
      </c>
      <c r="N202" s="19">
        <f t="shared" si="74"/>
        <v>0</v>
      </c>
      <c r="O202" s="19">
        <f t="shared" si="75"/>
        <v>0</v>
      </c>
      <c r="P202" s="19">
        <f t="shared" si="76"/>
        <v>0</v>
      </c>
      <c r="Q202" s="19">
        <f t="shared" si="77"/>
        <v>0</v>
      </c>
      <c r="R202" s="19">
        <f t="shared" si="78"/>
        <v>0</v>
      </c>
      <c r="S202" s="19">
        <f t="shared" si="79"/>
        <v>0</v>
      </c>
      <c r="T202" s="19">
        <f t="shared" si="80"/>
        <v>0</v>
      </c>
      <c r="U202" s="19">
        <f t="shared" si="81"/>
        <v>0</v>
      </c>
      <c r="V202" s="19">
        <f t="shared" si="82"/>
        <v>0</v>
      </c>
      <c r="W202" s="19">
        <f t="shared" si="83"/>
        <v>0</v>
      </c>
      <c r="X202" s="19">
        <f t="shared" si="84"/>
        <v>0</v>
      </c>
      <c r="Y202" s="19">
        <f t="shared" si="85"/>
        <v>0</v>
      </c>
      <c r="Z202" s="19">
        <f t="shared" si="86"/>
        <v>0</v>
      </c>
      <c r="AA202" s="19">
        <f t="shared" si="87"/>
        <v>0</v>
      </c>
      <c r="AB202" s="19">
        <f t="shared" si="88"/>
        <v>0</v>
      </c>
      <c r="AC202" s="19">
        <f t="shared" si="89"/>
        <v>0</v>
      </c>
      <c r="AD202" s="19">
        <f t="shared" si="90"/>
        <v>0</v>
      </c>
      <c r="AE202" s="19">
        <f t="shared" si="91"/>
        <v>0</v>
      </c>
      <c r="AF202" s="19">
        <f t="shared" si="92"/>
        <v>0</v>
      </c>
      <c r="AG202" s="19">
        <f t="shared" si="93"/>
        <v>0</v>
      </c>
      <c r="AH202" s="19">
        <f t="shared" si="94"/>
        <v>0</v>
      </c>
      <c r="AI202" s="19">
        <f t="shared" si="95"/>
        <v>0</v>
      </c>
      <c r="AJ202" s="19">
        <f t="shared" si="96"/>
        <v>0</v>
      </c>
      <c r="AK202" s="19">
        <f t="shared" si="97"/>
        <v>0</v>
      </c>
      <c r="AL202" s="19">
        <f t="shared" si="98"/>
        <v>0</v>
      </c>
      <c r="AM202" s="19">
        <f t="shared" si="99"/>
        <v>0</v>
      </c>
      <c r="AN202" s="19">
        <f t="shared" si="100"/>
        <v>0</v>
      </c>
      <c r="AO202" s="19">
        <f t="shared" si="101"/>
        <v>0</v>
      </c>
      <c r="AP202" s="19">
        <f t="shared" si="102"/>
        <v>0</v>
      </c>
      <c r="AQ202" s="19">
        <f t="shared" si="103"/>
        <v>0</v>
      </c>
      <c r="AR202" s="15">
        <f t="shared" si="104"/>
        <v>0</v>
      </c>
      <c r="AS202" s="10">
        <f t="shared" si="105"/>
        <v>0</v>
      </c>
      <c r="AT202" s="10">
        <f t="shared" si="106"/>
        <v>0</v>
      </c>
      <c r="AU202" s="10">
        <f t="shared" si="107"/>
        <v>0</v>
      </c>
      <c r="AV202" s="10">
        <f t="shared" si="108"/>
        <v>0</v>
      </c>
      <c r="AW202" s="10">
        <f t="shared" si="109"/>
        <v>0</v>
      </c>
      <c r="AX202" s="10">
        <f t="shared" si="110"/>
        <v>0</v>
      </c>
      <c r="AY202" s="10">
        <f t="shared" si="111"/>
        <v>0</v>
      </c>
      <c r="AZ202" s="10">
        <f t="shared" si="112"/>
        <v>0</v>
      </c>
      <c r="BA202" s="10">
        <f t="shared" si="113"/>
        <v>0</v>
      </c>
      <c r="BB202" s="15">
        <f t="shared" si="114"/>
        <v>0</v>
      </c>
      <c r="BC202" s="15">
        <f t="shared" si="115"/>
        <v>0</v>
      </c>
      <c r="BD202" s="15">
        <f t="shared" si="116"/>
        <v>0</v>
      </c>
      <c r="BE202" s="15">
        <f t="shared" si="117"/>
        <v>0</v>
      </c>
      <c r="BF202" s="15">
        <f t="shared" si="118"/>
        <v>0</v>
      </c>
      <c r="BG202" s="15">
        <f t="shared" si="119"/>
        <v>0</v>
      </c>
      <c r="BH202" s="15">
        <f t="shared" si="120"/>
        <v>0</v>
      </c>
      <c r="BI202" s="15">
        <f t="shared" si="121"/>
        <v>0</v>
      </c>
      <c r="BJ202" s="15">
        <f t="shared" si="122"/>
        <v>0</v>
      </c>
      <c r="BK202" s="15">
        <f t="shared" si="123"/>
        <v>0</v>
      </c>
      <c r="BL202" s="15">
        <f t="shared" si="124"/>
        <v>0</v>
      </c>
      <c r="BM202" s="15">
        <f t="shared" si="125"/>
        <v>0</v>
      </c>
      <c r="BN202" s="15">
        <f t="shared" si="126"/>
        <v>0</v>
      </c>
      <c r="BO202" s="15">
        <f t="shared" ref="BO202:BO212" si="131">BO$135*$A138</f>
        <v>0</v>
      </c>
      <c r="BP202" s="15">
        <f>BP$135*$A137</f>
        <v>0</v>
      </c>
      <c r="CA202" s="10">
        <f t="shared" si="127"/>
        <v>0</v>
      </c>
    </row>
    <row r="203" spans="1:79">
      <c r="A203" s="76">
        <f t="shared" si="128"/>
        <v>0</v>
      </c>
      <c r="B203" s="10">
        <f t="shared" si="129"/>
        <v>67</v>
      </c>
      <c r="C203" s="77">
        <f t="shared" si="130"/>
        <v>0</v>
      </c>
      <c r="D203" s="15">
        <f t="shared" ref="D203:D212" si="132">D$135*$A202</f>
        <v>0</v>
      </c>
      <c r="E203" s="19">
        <f t="shared" si="65"/>
        <v>0</v>
      </c>
      <c r="F203" s="19">
        <f t="shared" si="66"/>
        <v>0</v>
      </c>
      <c r="G203" s="19">
        <f t="shared" si="67"/>
        <v>0</v>
      </c>
      <c r="H203" s="19">
        <f t="shared" si="68"/>
        <v>0</v>
      </c>
      <c r="I203" s="15">
        <f t="shared" si="69"/>
        <v>0</v>
      </c>
      <c r="J203" s="19">
        <f t="shared" si="70"/>
        <v>0</v>
      </c>
      <c r="K203" s="19">
        <f t="shared" si="71"/>
        <v>0</v>
      </c>
      <c r="L203" s="19">
        <f t="shared" si="72"/>
        <v>0</v>
      </c>
      <c r="M203" s="19">
        <f t="shared" si="73"/>
        <v>0</v>
      </c>
      <c r="N203" s="19">
        <f t="shared" si="74"/>
        <v>0</v>
      </c>
      <c r="O203" s="19">
        <f t="shared" si="75"/>
        <v>0</v>
      </c>
      <c r="P203" s="19">
        <f t="shared" si="76"/>
        <v>0</v>
      </c>
      <c r="Q203" s="19">
        <f t="shared" si="77"/>
        <v>0</v>
      </c>
      <c r="R203" s="19">
        <f t="shared" si="78"/>
        <v>0</v>
      </c>
      <c r="S203" s="19">
        <f t="shared" si="79"/>
        <v>0</v>
      </c>
      <c r="T203" s="19">
        <f t="shared" si="80"/>
        <v>0</v>
      </c>
      <c r="U203" s="19">
        <f t="shared" si="81"/>
        <v>0</v>
      </c>
      <c r="V203" s="19">
        <f t="shared" si="82"/>
        <v>0</v>
      </c>
      <c r="W203" s="19">
        <f t="shared" si="83"/>
        <v>0</v>
      </c>
      <c r="X203" s="19">
        <f t="shared" si="84"/>
        <v>0</v>
      </c>
      <c r="Y203" s="19">
        <f t="shared" si="85"/>
        <v>0</v>
      </c>
      <c r="Z203" s="19">
        <f t="shared" si="86"/>
        <v>0</v>
      </c>
      <c r="AA203" s="19">
        <f t="shared" si="87"/>
        <v>0</v>
      </c>
      <c r="AB203" s="19">
        <f t="shared" si="88"/>
        <v>0</v>
      </c>
      <c r="AC203" s="19">
        <f t="shared" si="89"/>
        <v>0</v>
      </c>
      <c r="AD203" s="19">
        <f t="shared" si="90"/>
        <v>0</v>
      </c>
      <c r="AE203" s="19">
        <f t="shared" si="91"/>
        <v>0</v>
      </c>
      <c r="AF203" s="19">
        <f t="shared" si="92"/>
        <v>0</v>
      </c>
      <c r="AG203" s="19">
        <f t="shared" si="93"/>
        <v>0</v>
      </c>
      <c r="AH203" s="19">
        <f t="shared" si="94"/>
        <v>0</v>
      </c>
      <c r="AI203" s="19">
        <f t="shared" si="95"/>
        <v>0</v>
      </c>
      <c r="AJ203" s="19">
        <f t="shared" si="96"/>
        <v>0</v>
      </c>
      <c r="AK203" s="19">
        <f t="shared" si="97"/>
        <v>0</v>
      </c>
      <c r="AL203" s="19">
        <f t="shared" si="98"/>
        <v>0</v>
      </c>
      <c r="AM203" s="19">
        <f t="shared" si="99"/>
        <v>0</v>
      </c>
      <c r="AN203" s="19">
        <f t="shared" si="100"/>
        <v>0</v>
      </c>
      <c r="AO203" s="19">
        <f t="shared" si="101"/>
        <v>0</v>
      </c>
      <c r="AP203" s="19">
        <f t="shared" si="102"/>
        <v>0</v>
      </c>
      <c r="AQ203" s="19">
        <f t="shared" si="103"/>
        <v>0</v>
      </c>
      <c r="AR203" s="15">
        <f t="shared" si="104"/>
        <v>0</v>
      </c>
      <c r="AS203" s="10">
        <f t="shared" si="105"/>
        <v>0</v>
      </c>
      <c r="AT203" s="10">
        <f t="shared" si="106"/>
        <v>0</v>
      </c>
      <c r="AU203" s="10">
        <f t="shared" si="107"/>
        <v>0</v>
      </c>
      <c r="AV203" s="10">
        <f t="shared" si="108"/>
        <v>0</v>
      </c>
      <c r="AW203" s="10">
        <f t="shared" si="109"/>
        <v>0</v>
      </c>
      <c r="AX203" s="10">
        <f t="shared" si="110"/>
        <v>0</v>
      </c>
      <c r="AY203" s="10">
        <f t="shared" si="111"/>
        <v>0</v>
      </c>
      <c r="AZ203" s="10">
        <f t="shared" si="112"/>
        <v>0</v>
      </c>
      <c r="BA203" s="10">
        <f t="shared" si="113"/>
        <v>0</v>
      </c>
      <c r="BB203" s="15">
        <f t="shared" si="114"/>
        <v>0</v>
      </c>
      <c r="BC203" s="15">
        <f t="shared" si="115"/>
        <v>0</v>
      </c>
      <c r="BD203" s="15">
        <f t="shared" si="116"/>
        <v>0</v>
      </c>
      <c r="BE203" s="15">
        <f t="shared" si="117"/>
        <v>0</v>
      </c>
      <c r="BF203" s="15">
        <f t="shared" si="118"/>
        <v>0</v>
      </c>
      <c r="BG203" s="15">
        <f t="shared" si="119"/>
        <v>0</v>
      </c>
      <c r="BH203" s="15">
        <f t="shared" si="120"/>
        <v>0</v>
      </c>
      <c r="BI203" s="15">
        <f t="shared" si="121"/>
        <v>0</v>
      </c>
      <c r="BJ203" s="15">
        <f t="shared" si="122"/>
        <v>0</v>
      </c>
      <c r="BK203" s="15">
        <f t="shared" si="123"/>
        <v>0</v>
      </c>
      <c r="BL203" s="15">
        <f t="shared" si="124"/>
        <v>0</v>
      </c>
      <c r="BM203" s="15">
        <f t="shared" si="125"/>
        <v>0</v>
      </c>
      <c r="BN203" s="15">
        <f t="shared" si="126"/>
        <v>0</v>
      </c>
      <c r="BO203" s="15">
        <f t="shared" si="131"/>
        <v>0</v>
      </c>
      <c r="BP203" s="15">
        <f t="shared" ref="BP203:BP212" si="133">BP$135*$A138</f>
        <v>0</v>
      </c>
      <c r="BQ203" s="15">
        <f>BQ$135*$A137</f>
        <v>0</v>
      </c>
      <c r="CA203" s="10">
        <f t="shared" si="127"/>
        <v>0</v>
      </c>
    </row>
    <row r="204" spans="1:79">
      <c r="A204" s="76">
        <f t="shared" si="128"/>
        <v>0</v>
      </c>
      <c r="B204" s="10">
        <f t="shared" si="129"/>
        <v>68</v>
      </c>
      <c r="C204" s="77">
        <f t="shared" si="130"/>
        <v>0</v>
      </c>
      <c r="D204" s="15">
        <f t="shared" si="132"/>
        <v>0</v>
      </c>
      <c r="E204" s="19">
        <f t="shared" ref="E204:E212" si="134">E$135*$A202</f>
        <v>0</v>
      </c>
      <c r="F204" s="19">
        <f t="shared" si="66"/>
        <v>0</v>
      </c>
      <c r="G204" s="19">
        <f t="shared" si="67"/>
        <v>0</v>
      </c>
      <c r="H204" s="19">
        <f t="shared" si="68"/>
        <v>0</v>
      </c>
      <c r="I204" s="15">
        <f t="shared" si="69"/>
        <v>0</v>
      </c>
      <c r="J204" s="19">
        <f t="shared" si="70"/>
        <v>0</v>
      </c>
      <c r="K204" s="19">
        <f t="shared" si="71"/>
        <v>0</v>
      </c>
      <c r="L204" s="19">
        <f t="shared" si="72"/>
        <v>0</v>
      </c>
      <c r="M204" s="19">
        <f t="shared" si="73"/>
        <v>0</v>
      </c>
      <c r="N204" s="19">
        <f t="shared" si="74"/>
        <v>0</v>
      </c>
      <c r="O204" s="19">
        <f t="shared" si="75"/>
        <v>0</v>
      </c>
      <c r="P204" s="19">
        <f t="shared" si="76"/>
        <v>0</v>
      </c>
      <c r="Q204" s="19">
        <f t="shared" si="77"/>
        <v>0</v>
      </c>
      <c r="R204" s="19">
        <f t="shared" si="78"/>
        <v>0</v>
      </c>
      <c r="S204" s="19">
        <f t="shared" si="79"/>
        <v>0</v>
      </c>
      <c r="T204" s="19">
        <f t="shared" si="80"/>
        <v>0</v>
      </c>
      <c r="U204" s="19">
        <f t="shared" si="81"/>
        <v>0</v>
      </c>
      <c r="V204" s="19">
        <f t="shared" si="82"/>
        <v>0</v>
      </c>
      <c r="W204" s="19">
        <f t="shared" si="83"/>
        <v>0</v>
      </c>
      <c r="X204" s="19">
        <f t="shared" si="84"/>
        <v>0</v>
      </c>
      <c r="Y204" s="19">
        <f t="shared" si="85"/>
        <v>0</v>
      </c>
      <c r="Z204" s="19">
        <f t="shared" si="86"/>
        <v>0</v>
      </c>
      <c r="AA204" s="19">
        <f t="shared" si="87"/>
        <v>0</v>
      </c>
      <c r="AB204" s="19">
        <f t="shared" si="88"/>
        <v>0</v>
      </c>
      <c r="AC204" s="19">
        <f t="shared" si="89"/>
        <v>0</v>
      </c>
      <c r="AD204" s="19">
        <f t="shared" si="90"/>
        <v>0</v>
      </c>
      <c r="AE204" s="19">
        <f t="shared" si="91"/>
        <v>0</v>
      </c>
      <c r="AF204" s="19">
        <f t="shared" si="92"/>
        <v>0</v>
      </c>
      <c r="AG204" s="19">
        <f t="shared" si="93"/>
        <v>0</v>
      </c>
      <c r="AH204" s="19">
        <f t="shared" si="94"/>
        <v>0</v>
      </c>
      <c r="AI204" s="19">
        <f t="shared" si="95"/>
        <v>0</v>
      </c>
      <c r="AJ204" s="19">
        <f t="shared" si="96"/>
        <v>0</v>
      </c>
      <c r="AK204" s="19">
        <f t="shared" si="97"/>
        <v>0</v>
      </c>
      <c r="AL204" s="19">
        <f t="shared" si="98"/>
        <v>0</v>
      </c>
      <c r="AM204" s="19">
        <f t="shared" si="99"/>
        <v>0</v>
      </c>
      <c r="AN204" s="19">
        <f t="shared" si="100"/>
        <v>0</v>
      </c>
      <c r="AO204" s="19">
        <f t="shared" si="101"/>
        <v>0</v>
      </c>
      <c r="AP204" s="19">
        <f t="shared" si="102"/>
        <v>0</v>
      </c>
      <c r="AQ204" s="19">
        <f t="shared" si="103"/>
        <v>0</v>
      </c>
      <c r="AR204" s="15">
        <f t="shared" si="104"/>
        <v>0</v>
      </c>
      <c r="AS204" s="10">
        <f t="shared" si="105"/>
        <v>0</v>
      </c>
      <c r="AT204" s="10">
        <f t="shared" si="106"/>
        <v>0</v>
      </c>
      <c r="AU204" s="10">
        <f t="shared" si="107"/>
        <v>0</v>
      </c>
      <c r="AV204" s="10">
        <f t="shared" si="108"/>
        <v>0</v>
      </c>
      <c r="AW204" s="10">
        <f t="shared" si="109"/>
        <v>0</v>
      </c>
      <c r="AX204" s="10">
        <f t="shared" si="110"/>
        <v>0</v>
      </c>
      <c r="AY204" s="10">
        <f t="shared" si="111"/>
        <v>0</v>
      </c>
      <c r="AZ204" s="10">
        <f t="shared" si="112"/>
        <v>0</v>
      </c>
      <c r="BA204" s="10">
        <f t="shared" si="113"/>
        <v>0</v>
      </c>
      <c r="BB204" s="15">
        <f t="shared" si="114"/>
        <v>0</v>
      </c>
      <c r="BC204" s="15">
        <f t="shared" si="115"/>
        <v>0</v>
      </c>
      <c r="BD204" s="15">
        <f t="shared" si="116"/>
        <v>0</v>
      </c>
      <c r="BE204" s="15">
        <f t="shared" si="117"/>
        <v>0</v>
      </c>
      <c r="BF204" s="15">
        <f t="shared" si="118"/>
        <v>0</v>
      </c>
      <c r="BG204" s="15">
        <f t="shared" si="119"/>
        <v>0</v>
      </c>
      <c r="BH204" s="15">
        <f t="shared" si="120"/>
        <v>0</v>
      </c>
      <c r="BI204" s="15">
        <f t="shared" si="121"/>
        <v>0</v>
      </c>
      <c r="BJ204" s="15">
        <f t="shared" si="122"/>
        <v>0</v>
      </c>
      <c r="BK204" s="15">
        <f t="shared" si="123"/>
        <v>0</v>
      </c>
      <c r="BL204" s="15">
        <f t="shared" si="124"/>
        <v>0</v>
      </c>
      <c r="BM204" s="15">
        <f t="shared" si="125"/>
        <v>0</v>
      </c>
      <c r="BN204" s="15">
        <f t="shared" si="126"/>
        <v>0</v>
      </c>
      <c r="BO204" s="15">
        <f t="shared" si="131"/>
        <v>0</v>
      </c>
      <c r="BP204" s="15">
        <f t="shared" si="133"/>
        <v>0</v>
      </c>
      <c r="BQ204" s="15">
        <f t="shared" ref="BQ204:BQ212" si="135">BQ$135*$A138</f>
        <v>0</v>
      </c>
      <c r="BR204" s="15">
        <f>BR$135*$A137</f>
        <v>0</v>
      </c>
      <c r="CA204" s="10">
        <f t="shared" si="127"/>
        <v>0</v>
      </c>
    </row>
    <row r="205" spans="1:79">
      <c r="A205" s="76">
        <f t="shared" si="128"/>
        <v>0</v>
      </c>
      <c r="B205" s="10">
        <f t="shared" si="129"/>
        <v>69</v>
      </c>
      <c r="C205" s="77">
        <f t="shared" si="130"/>
        <v>0</v>
      </c>
      <c r="D205" s="15">
        <f t="shared" si="132"/>
        <v>0</v>
      </c>
      <c r="E205" s="19">
        <f t="shared" si="134"/>
        <v>0</v>
      </c>
      <c r="F205" s="19">
        <f t="shared" ref="F205:F212" si="136">F$135*$A202</f>
        <v>0</v>
      </c>
      <c r="G205" s="19">
        <f t="shared" si="67"/>
        <v>0</v>
      </c>
      <c r="H205" s="19">
        <f t="shared" si="68"/>
        <v>0</v>
      </c>
      <c r="I205" s="15">
        <f t="shared" si="69"/>
        <v>0</v>
      </c>
      <c r="J205" s="19">
        <f t="shared" si="70"/>
        <v>0</v>
      </c>
      <c r="K205" s="19">
        <f t="shared" si="71"/>
        <v>0</v>
      </c>
      <c r="L205" s="19">
        <f t="shared" si="72"/>
        <v>0</v>
      </c>
      <c r="M205" s="19">
        <f t="shared" si="73"/>
        <v>0</v>
      </c>
      <c r="N205" s="19">
        <f t="shared" si="74"/>
        <v>0</v>
      </c>
      <c r="O205" s="19">
        <f t="shared" si="75"/>
        <v>0</v>
      </c>
      <c r="P205" s="19">
        <f t="shared" si="76"/>
        <v>0</v>
      </c>
      <c r="Q205" s="19">
        <f t="shared" si="77"/>
        <v>0</v>
      </c>
      <c r="R205" s="19">
        <f t="shared" si="78"/>
        <v>0</v>
      </c>
      <c r="S205" s="19">
        <f t="shared" si="79"/>
        <v>0</v>
      </c>
      <c r="T205" s="19">
        <f t="shared" si="80"/>
        <v>0</v>
      </c>
      <c r="U205" s="19">
        <f t="shared" si="81"/>
        <v>0</v>
      </c>
      <c r="V205" s="19">
        <f t="shared" si="82"/>
        <v>0</v>
      </c>
      <c r="W205" s="19">
        <f t="shared" si="83"/>
        <v>0</v>
      </c>
      <c r="X205" s="19">
        <f t="shared" si="84"/>
        <v>0</v>
      </c>
      <c r="Y205" s="19">
        <f t="shared" si="85"/>
        <v>0</v>
      </c>
      <c r="Z205" s="19">
        <f t="shared" si="86"/>
        <v>0</v>
      </c>
      <c r="AA205" s="19">
        <f t="shared" si="87"/>
        <v>0</v>
      </c>
      <c r="AB205" s="19">
        <f t="shared" si="88"/>
        <v>0</v>
      </c>
      <c r="AC205" s="19">
        <f t="shared" si="89"/>
        <v>0</v>
      </c>
      <c r="AD205" s="19">
        <f t="shared" si="90"/>
        <v>0</v>
      </c>
      <c r="AE205" s="19">
        <f t="shared" si="91"/>
        <v>0</v>
      </c>
      <c r="AF205" s="19">
        <f t="shared" si="92"/>
        <v>0</v>
      </c>
      <c r="AG205" s="19">
        <f t="shared" si="93"/>
        <v>0</v>
      </c>
      <c r="AH205" s="19">
        <f t="shared" si="94"/>
        <v>0</v>
      </c>
      <c r="AI205" s="19">
        <f t="shared" si="95"/>
        <v>0</v>
      </c>
      <c r="AJ205" s="19">
        <f t="shared" si="96"/>
        <v>0</v>
      </c>
      <c r="AK205" s="19">
        <f t="shared" si="97"/>
        <v>0</v>
      </c>
      <c r="AL205" s="19">
        <f t="shared" si="98"/>
        <v>0</v>
      </c>
      <c r="AM205" s="19">
        <f t="shared" si="99"/>
        <v>0</v>
      </c>
      <c r="AN205" s="19">
        <f t="shared" si="100"/>
        <v>0</v>
      </c>
      <c r="AO205" s="19">
        <f t="shared" si="101"/>
        <v>0</v>
      </c>
      <c r="AP205" s="19">
        <f t="shared" si="102"/>
        <v>0</v>
      </c>
      <c r="AQ205" s="19">
        <f t="shared" si="103"/>
        <v>0</v>
      </c>
      <c r="AR205" s="15">
        <f t="shared" si="104"/>
        <v>0</v>
      </c>
      <c r="AS205" s="10">
        <f t="shared" si="105"/>
        <v>0</v>
      </c>
      <c r="AT205" s="10">
        <f t="shared" si="106"/>
        <v>0</v>
      </c>
      <c r="AU205" s="10">
        <f t="shared" si="107"/>
        <v>0</v>
      </c>
      <c r="AV205" s="10">
        <f t="shared" si="108"/>
        <v>0</v>
      </c>
      <c r="AW205" s="10">
        <f t="shared" si="109"/>
        <v>0</v>
      </c>
      <c r="AX205" s="10">
        <f t="shared" si="110"/>
        <v>0</v>
      </c>
      <c r="AY205" s="10">
        <f t="shared" si="111"/>
        <v>0</v>
      </c>
      <c r="AZ205" s="10">
        <f t="shared" si="112"/>
        <v>0</v>
      </c>
      <c r="BA205" s="10">
        <f t="shared" si="113"/>
        <v>0</v>
      </c>
      <c r="BB205" s="15">
        <f t="shared" si="114"/>
        <v>0</v>
      </c>
      <c r="BC205" s="15">
        <f t="shared" si="115"/>
        <v>0</v>
      </c>
      <c r="BD205" s="15">
        <f t="shared" si="116"/>
        <v>0</v>
      </c>
      <c r="BE205" s="15">
        <f t="shared" si="117"/>
        <v>0</v>
      </c>
      <c r="BF205" s="15">
        <f t="shared" si="118"/>
        <v>0</v>
      </c>
      <c r="BG205" s="15">
        <f t="shared" si="119"/>
        <v>0</v>
      </c>
      <c r="BH205" s="15">
        <f t="shared" si="120"/>
        <v>0</v>
      </c>
      <c r="BI205" s="15">
        <f t="shared" si="121"/>
        <v>0</v>
      </c>
      <c r="BJ205" s="15">
        <f t="shared" si="122"/>
        <v>0</v>
      </c>
      <c r="BK205" s="15">
        <f t="shared" si="123"/>
        <v>0</v>
      </c>
      <c r="BL205" s="15">
        <f t="shared" si="124"/>
        <v>0</v>
      </c>
      <c r="BM205" s="15">
        <f t="shared" si="125"/>
        <v>0</v>
      </c>
      <c r="BN205" s="15">
        <f t="shared" si="126"/>
        <v>0</v>
      </c>
      <c r="BO205" s="15">
        <f t="shared" si="131"/>
        <v>0</v>
      </c>
      <c r="BP205" s="15">
        <f t="shared" si="133"/>
        <v>0</v>
      </c>
      <c r="BQ205" s="15">
        <f t="shared" si="135"/>
        <v>0</v>
      </c>
      <c r="BR205" s="15">
        <f t="shared" ref="BR205:BR212" si="137">BR$135*$A138</f>
        <v>0</v>
      </c>
      <c r="BS205" s="15">
        <f>BS$135*$A137</f>
        <v>0</v>
      </c>
      <c r="CA205" s="10">
        <f t="shared" si="127"/>
        <v>0</v>
      </c>
    </row>
    <row r="206" spans="1:79">
      <c r="A206" s="76">
        <f t="shared" si="128"/>
        <v>0</v>
      </c>
      <c r="B206" s="10">
        <f t="shared" si="129"/>
        <v>70</v>
      </c>
      <c r="C206" s="77">
        <f t="shared" si="130"/>
        <v>0</v>
      </c>
      <c r="D206" s="15">
        <f t="shared" si="132"/>
        <v>0</v>
      </c>
      <c r="E206" s="19">
        <f t="shared" si="134"/>
        <v>0</v>
      </c>
      <c r="F206" s="19">
        <f t="shared" si="136"/>
        <v>0</v>
      </c>
      <c r="G206" s="19">
        <f t="shared" ref="G206:G212" si="138">G$135*$A202</f>
        <v>0</v>
      </c>
      <c r="H206" s="19">
        <f t="shared" si="68"/>
        <v>0</v>
      </c>
      <c r="I206" s="15">
        <f t="shared" si="69"/>
        <v>0</v>
      </c>
      <c r="J206" s="19">
        <f t="shared" si="70"/>
        <v>0</v>
      </c>
      <c r="K206" s="19">
        <f t="shared" si="71"/>
        <v>0</v>
      </c>
      <c r="L206" s="19">
        <f t="shared" si="72"/>
        <v>0</v>
      </c>
      <c r="M206" s="19">
        <f t="shared" si="73"/>
        <v>0</v>
      </c>
      <c r="N206" s="19">
        <f t="shared" si="74"/>
        <v>0</v>
      </c>
      <c r="O206" s="19">
        <f t="shared" si="75"/>
        <v>0</v>
      </c>
      <c r="P206" s="19">
        <f t="shared" si="76"/>
        <v>0</v>
      </c>
      <c r="Q206" s="19">
        <f t="shared" si="77"/>
        <v>0</v>
      </c>
      <c r="R206" s="19">
        <f t="shared" si="78"/>
        <v>0</v>
      </c>
      <c r="S206" s="19">
        <f t="shared" si="79"/>
        <v>0</v>
      </c>
      <c r="T206" s="19">
        <f t="shared" si="80"/>
        <v>0</v>
      </c>
      <c r="U206" s="19">
        <f t="shared" si="81"/>
        <v>0</v>
      </c>
      <c r="V206" s="19">
        <f t="shared" si="82"/>
        <v>0</v>
      </c>
      <c r="W206" s="19">
        <f t="shared" si="83"/>
        <v>0</v>
      </c>
      <c r="X206" s="19">
        <f t="shared" si="84"/>
        <v>0</v>
      </c>
      <c r="Y206" s="19">
        <f t="shared" si="85"/>
        <v>0</v>
      </c>
      <c r="Z206" s="19">
        <f t="shared" si="86"/>
        <v>0</v>
      </c>
      <c r="AA206" s="19">
        <f t="shared" si="87"/>
        <v>0</v>
      </c>
      <c r="AB206" s="19">
        <f t="shared" si="88"/>
        <v>0</v>
      </c>
      <c r="AC206" s="19">
        <f t="shared" si="89"/>
        <v>0</v>
      </c>
      <c r="AD206" s="19">
        <f t="shared" si="90"/>
        <v>0</v>
      </c>
      <c r="AE206" s="19">
        <f t="shared" si="91"/>
        <v>0</v>
      </c>
      <c r="AF206" s="19">
        <f t="shared" si="92"/>
        <v>0</v>
      </c>
      <c r="AG206" s="19">
        <f t="shared" si="93"/>
        <v>0</v>
      </c>
      <c r="AH206" s="19">
        <f t="shared" si="94"/>
        <v>0</v>
      </c>
      <c r="AI206" s="19">
        <f t="shared" si="95"/>
        <v>0</v>
      </c>
      <c r="AJ206" s="19">
        <f t="shared" si="96"/>
        <v>0</v>
      </c>
      <c r="AK206" s="19">
        <f t="shared" si="97"/>
        <v>0</v>
      </c>
      <c r="AL206" s="19">
        <f t="shared" si="98"/>
        <v>0</v>
      </c>
      <c r="AM206" s="19">
        <f t="shared" si="99"/>
        <v>0</v>
      </c>
      <c r="AN206" s="19">
        <f t="shared" si="100"/>
        <v>0</v>
      </c>
      <c r="AO206" s="19">
        <f t="shared" si="101"/>
        <v>0</v>
      </c>
      <c r="AP206" s="19">
        <f t="shared" si="102"/>
        <v>0</v>
      </c>
      <c r="AQ206" s="19">
        <f t="shared" si="103"/>
        <v>0</v>
      </c>
      <c r="AR206" s="15">
        <f t="shared" si="104"/>
        <v>0</v>
      </c>
      <c r="AS206" s="10">
        <f t="shared" si="105"/>
        <v>0</v>
      </c>
      <c r="AT206" s="10">
        <f t="shared" si="106"/>
        <v>0</v>
      </c>
      <c r="AU206" s="10">
        <f t="shared" si="107"/>
        <v>0</v>
      </c>
      <c r="AV206" s="10">
        <f t="shared" si="108"/>
        <v>0</v>
      </c>
      <c r="AW206" s="10">
        <f t="shared" si="109"/>
        <v>0</v>
      </c>
      <c r="AX206" s="10">
        <f t="shared" si="110"/>
        <v>0</v>
      </c>
      <c r="AY206" s="10">
        <f t="shared" si="111"/>
        <v>0</v>
      </c>
      <c r="AZ206" s="10">
        <f t="shared" si="112"/>
        <v>0</v>
      </c>
      <c r="BA206" s="10">
        <f t="shared" si="113"/>
        <v>0</v>
      </c>
      <c r="BB206" s="15">
        <f t="shared" si="114"/>
        <v>0</v>
      </c>
      <c r="BC206" s="15">
        <f t="shared" si="115"/>
        <v>0</v>
      </c>
      <c r="BD206" s="15">
        <f t="shared" si="116"/>
        <v>0</v>
      </c>
      <c r="BE206" s="15">
        <f t="shared" si="117"/>
        <v>0</v>
      </c>
      <c r="BF206" s="15">
        <f t="shared" si="118"/>
        <v>0</v>
      </c>
      <c r="BG206" s="15">
        <f t="shared" si="119"/>
        <v>0</v>
      </c>
      <c r="BH206" s="15">
        <f t="shared" si="120"/>
        <v>0</v>
      </c>
      <c r="BI206" s="15">
        <f t="shared" si="121"/>
        <v>0</v>
      </c>
      <c r="BJ206" s="15">
        <f t="shared" si="122"/>
        <v>0</v>
      </c>
      <c r="BK206" s="15">
        <f t="shared" si="123"/>
        <v>0</v>
      </c>
      <c r="BL206" s="15">
        <f t="shared" si="124"/>
        <v>0</v>
      </c>
      <c r="BM206" s="15">
        <f t="shared" si="125"/>
        <v>0</v>
      </c>
      <c r="BN206" s="15">
        <f t="shared" si="126"/>
        <v>0</v>
      </c>
      <c r="BO206" s="15">
        <f t="shared" si="131"/>
        <v>0</v>
      </c>
      <c r="BP206" s="15">
        <f t="shared" si="133"/>
        <v>0</v>
      </c>
      <c r="BQ206" s="15">
        <f t="shared" si="135"/>
        <v>0</v>
      </c>
      <c r="BR206" s="15">
        <f t="shared" si="137"/>
        <v>0</v>
      </c>
      <c r="BS206" s="15">
        <f t="shared" ref="BS206:BS212" si="139">BS$135*$A138</f>
        <v>0</v>
      </c>
      <c r="BT206" s="15">
        <f>BT$135*$A137</f>
        <v>0</v>
      </c>
      <c r="CA206" s="10">
        <f t="shared" si="127"/>
        <v>0</v>
      </c>
    </row>
    <row r="207" spans="1:79">
      <c r="A207" s="76">
        <f t="shared" si="128"/>
        <v>0</v>
      </c>
      <c r="B207" s="10">
        <f t="shared" si="129"/>
        <v>71</v>
      </c>
      <c r="C207" s="77">
        <f t="shared" si="130"/>
        <v>0</v>
      </c>
      <c r="D207" s="15">
        <f t="shared" si="132"/>
        <v>0</v>
      </c>
      <c r="E207" s="19">
        <f t="shared" si="134"/>
        <v>0</v>
      </c>
      <c r="F207" s="19">
        <f t="shared" si="136"/>
        <v>0</v>
      </c>
      <c r="G207" s="19">
        <f t="shared" si="138"/>
        <v>0</v>
      </c>
      <c r="H207" s="19">
        <f t="shared" ref="H207:H212" si="140">H$135*$A202</f>
        <v>0</v>
      </c>
      <c r="I207" s="15">
        <f t="shared" si="69"/>
        <v>0</v>
      </c>
      <c r="J207" s="19">
        <f t="shared" si="70"/>
        <v>0</v>
      </c>
      <c r="K207" s="19">
        <f t="shared" si="71"/>
        <v>0</v>
      </c>
      <c r="L207" s="19">
        <f t="shared" si="72"/>
        <v>0</v>
      </c>
      <c r="M207" s="19">
        <f t="shared" si="73"/>
        <v>0</v>
      </c>
      <c r="N207" s="19">
        <f t="shared" si="74"/>
        <v>0</v>
      </c>
      <c r="O207" s="19">
        <f t="shared" si="75"/>
        <v>0</v>
      </c>
      <c r="P207" s="19">
        <f t="shared" si="76"/>
        <v>0</v>
      </c>
      <c r="Q207" s="19">
        <f t="shared" si="77"/>
        <v>0</v>
      </c>
      <c r="R207" s="19">
        <f t="shared" si="78"/>
        <v>0</v>
      </c>
      <c r="S207" s="19">
        <f t="shared" si="79"/>
        <v>0</v>
      </c>
      <c r="T207" s="19">
        <f t="shared" si="80"/>
        <v>0</v>
      </c>
      <c r="U207" s="19">
        <f t="shared" si="81"/>
        <v>0</v>
      </c>
      <c r="V207" s="19">
        <f t="shared" si="82"/>
        <v>0</v>
      </c>
      <c r="W207" s="19">
        <f t="shared" si="83"/>
        <v>0</v>
      </c>
      <c r="X207" s="19">
        <f t="shared" si="84"/>
        <v>0</v>
      </c>
      <c r="Y207" s="19">
        <f t="shared" si="85"/>
        <v>0</v>
      </c>
      <c r="Z207" s="19">
        <f t="shared" si="86"/>
        <v>0</v>
      </c>
      <c r="AA207" s="19">
        <f t="shared" si="87"/>
        <v>0</v>
      </c>
      <c r="AB207" s="19">
        <f t="shared" si="88"/>
        <v>0</v>
      </c>
      <c r="AC207" s="19">
        <f t="shared" si="89"/>
        <v>0</v>
      </c>
      <c r="AD207" s="19">
        <f t="shared" si="90"/>
        <v>0</v>
      </c>
      <c r="AE207" s="19">
        <f t="shared" si="91"/>
        <v>0</v>
      </c>
      <c r="AF207" s="19">
        <f t="shared" si="92"/>
        <v>0</v>
      </c>
      <c r="AG207" s="19">
        <f t="shared" si="93"/>
        <v>0</v>
      </c>
      <c r="AH207" s="19">
        <f t="shared" si="94"/>
        <v>0</v>
      </c>
      <c r="AI207" s="19">
        <f t="shared" si="95"/>
        <v>0</v>
      </c>
      <c r="AJ207" s="19">
        <f t="shared" si="96"/>
        <v>0</v>
      </c>
      <c r="AK207" s="19">
        <f t="shared" si="97"/>
        <v>0</v>
      </c>
      <c r="AL207" s="19">
        <f t="shared" si="98"/>
        <v>0</v>
      </c>
      <c r="AM207" s="19">
        <f t="shared" si="99"/>
        <v>0</v>
      </c>
      <c r="AN207" s="19">
        <f t="shared" si="100"/>
        <v>0</v>
      </c>
      <c r="AO207" s="19">
        <f t="shared" si="101"/>
        <v>0</v>
      </c>
      <c r="AP207" s="19">
        <f t="shared" si="102"/>
        <v>0</v>
      </c>
      <c r="AQ207" s="19">
        <f t="shared" si="103"/>
        <v>0</v>
      </c>
      <c r="AR207" s="15">
        <f t="shared" si="104"/>
        <v>0</v>
      </c>
      <c r="AS207" s="10">
        <f t="shared" si="105"/>
        <v>0</v>
      </c>
      <c r="AT207" s="10">
        <f t="shared" si="106"/>
        <v>0</v>
      </c>
      <c r="AU207" s="10">
        <f t="shared" si="107"/>
        <v>0</v>
      </c>
      <c r="AV207" s="10">
        <f t="shared" si="108"/>
        <v>0</v>
      </c>
      <c r="AW207" s="10">
        <f t="shared" si="109"/>
        <v>0</v>
      </c>
      <c r="AX207" s="10">
        <f t="shared" si="110"/>
        <v>0</v>
      </c>
      <c r="AY207" s="10">
        <f t="shared" si="111"/>
        <v>0</v>
      </c>
      <c r="AZ207" s="10">
        <f t="shared" si="112"/>
        <v>0</v>
      </c>
      <c r="BA207" s="10">
        <f t="shared" si="113"/>
        <v>0</v>
      </c>
      <c r="BB207" s="15">
        <f t="shared" si="114"/>
        <v>0</v>
      </c>
      <c r="BC207" s="15">
        <f t="shared" si="115"/>
        <v>0</v>
      </c>
      <c r="BD207" s="15">
        <f t="shared" si="116"/>
        <v>0</v>
      </c>
      <c r="BE207" s="15">
        <f t="shared" si="117"/>
        <v>0</v>
      </c>
      <c r="BF207" s="15">
        <f t="shared" si="118"/>
        <v>0</v>
      </c>
      <c r="BG207" s="15">
        <f t="shared" si="119"/>
        <v>0</v>
      </c>
      <c r="BH207" s="15">
        <f t="shared" si="120"/>
        <v>0</v>
      </c>
      <c r="BI207" s="15">
        <f t="shared" si="121"/>
        <v>0</v>
      </c>
      <c r="BJ207" s="15">
        <f t="shared" si="122"/>
        <v>0</v>
      </c>
      <c r="BK207" s="15">
        <f t="shared" si="123"/>
        <v>0</v>
      </c>
      <c r="BL207" s="15">
        <f t="shared" si="124"/>
        <v>0</v>
      </c>
      <c r="BM207" s="15">
        <f t="shared" si="125"/>
        <v>0</v>
      </c>
      <c r="BN207" s="15">
        <f t="shared" si="126"/>
        <v>0</v>
      </c>
      <c r="BO207" s="15">
        <f t="shared" si="131"/>
        <v>0</v>
      </c>
      <c r="BP207" s="15">
        <f t="shared" si="133"/>
        <v>0</v>
      </c>
      <c r="BQ207" s="15">
        <f t="shared" si="135"/>
        <v>0</v>
      </c>
      <c r="BR207" s="15">
        <f t="shared" si="137"/>
        <v>0</v>
      </c>
      <c r="BS207" s="15">
        <f t="shared" si="139"/>
        <v>0</v>
      </c>
      <c r="BT207" s="15">
        <f t="shared" ref="BT207:BT212" si="141">BT$135*$A138</f>
        <v>0</v>
      </c>
      <c r="BU207" s="15">
        <f>BU$135*$A137</f>
        <v>0</v>
      </c>
      <c r="CA207" s="10">
        <f t="shared" si="127"/>
        <v>0</v>
      </c>
    </row>
    <row r="208" spans="1:79">
      <c r="A208" s="76">
        <f t="shared" si="128"/>
        <v>0</v>
      </c>
      <c r="B208" s="10">
        <f t="shared" si="129"/>
        <v>72</v>
      </c>
      <c r="C208" s="77">
        <f t="shared" si="130"/>
        <v>0</v>
      </c>
      <c r="D208" s="15">
        <f t="shared" si="132"/>
        <v>0</v>
      </c>
      <c r="E208" s="19">
        <f t="shared" si="134"/>
        <v>0</v>
      </c>
      <c r="F208" s="19">
        <f t="shared" si="136"/>
        <v>0</v>
      </c>
      <c r="G208" s="19">
        <f t="shared" si="138"/>
        <v>0</v>
      </c>
      <c r="H208" s="19">
        <f t="shared" si="140"/>
        <v>0</v>
      </c>
      <c r="I208" s="15">
        <f t="shared" ref="I208:I212" si="142">I$135*$A202</f>
        <v>0</v>
      </c>
      <c r="J208" s="19">
        <f t="shared" si="70"/>
        <v>0</v>
      </c>
      <c r="K208" s="19">
        <f t="shared" si="71"/>
        <v>0</v>
      </c>
      <c r="L208" s="19">
        <f t="shared" si="72"/>
        <v>0</v>
      </c>
      <c r="M208" s="19">
        <f t="shared" si="73"/>
        <v>0</v>
      </c>
      <c r="N208" s="19">
        <f t="shared" si="74"/>
        <v>0</v>
      </c>
      <c r="O208" s="19">
        <f t="shared" si="75"/>
        <v>0</v>
      </c>
      <c r="P208" s="19">
        <f t="shared" si="76"/>
        <v>0</v>
      </c>
      <c r="Q208" s="19">
        <f t="shared" si="77"/>
        <v>0</v>
      </c>
      <c r="R208" s="19">
        <f t="shared" si="78"/>
        <v>0</v>
      </c>
      <c r="S208" s="19">
        <f t="shared" si="79"/>
        <v>0</v>
      </c>
      <c r="T208" s="19">
        <f t="shared" si="80"/>
        <v>0</v>
      </c>
      <c r="U208" s="19">
        <f t="shared" si="81"/>
        <v>0</v>
      </c>
      <c r="V208" s="19">
        <f t="shared" si="82"/>
        <v>0</v>
      </c>
      <c r="W208" s="19">
        <f t="shared" si="83"/>
        <v>0</v>
      </c>
      <c r="X208" s="19">
        <f t="shared" si="84"/>
        <v>0</v>
      </c>
      <c r="Y208" s="19">
        <f t="shared" si="85"/>
        <v>0</v>
      </c>
      <c r="Z208" s="19">
        <f t="shared" si="86"/>
        <v>0</v>
      </c>
      <c r="AA208" s="19">
        <f t="shared" si="87"/>
        <v>0</v>
      </c>
      <c r="AB208" s="19">
        <f t="shared" si="88"/>
        <v>0</v>
      </c>
      <c r="AC208" s="19">
        <f t="shared" si="89"/>
        <v>0</v>
      </c>
      <c r="AD208" s="19">
        <f t="shared" si="90"/>
        <v>0</v>
      </c>
      <c r="AE208" s="19">
        <f t="shared" si="91"/>
        <v>0</v>
      </c>
      <c r="AF208" s="19">
        <f t="shared" si="92"/>
        <v>0</v>
      </c>
      <c r="AG208" s="19">
        <f t="shared" si="93"/>
        <v>0</v>
      </c>
      <c r="AH208" s="19">
        <f t="shared" si="94"/>
        <v>0</v>
      </c>
      <c r="AI208" s="19">
        <f t="shared" si="95"/>
        <v>0</v>
      </c>
      <c r="AJ208" s="19">
        <f t="shared" si="96"/>
        <v>0</v>
      </c>
      <c r="AK208" s="19">
        <f t="shared" si="97"/>
        <v>0</v>
      </c>
      <c r="AL208" s="19">
        <f t="shared" si="98"/>
        <v>0</v>
      </c>
      <c r="AM208" s="19">
        <f t="shared" si="99"/>
        <v>0</v>
      </c>
      <c r="AN208" s="19">
        <f t="shared" si="100"/>
        <v>0</v>
      </c>
      <c r="AO208" s="19">
        <f t="shared" si="101"/>
        <v>0</v>
      </c>
      <c r="AP208" s="19">
        <f t="shared" si="102"/>
        <v>0</v>
      </c>
      <c r="AQ208" s="19">
        <f t="shared" si="103"/>
        <v>0</v>
      </c>
      <c r="AR208" s="15">
        <f t="shared" si="104"/>
        <v>0</v>
      </c>
      <c r="AS208" s="10">
        <f t="shared" si="105"/>
        <v>0</v>
      </c>
      <c r="AT208" s="10">
        <f t="shared" si="106"/>
        <v>0</v>
      </c>
      <c r="AU208" s="10">
        <f t="shared" si="107"/>
        <v>0</v>
      </c>
      <c r="AV208" s="10">
        <f t="shared" si="108"/>
        <v>0</v>
      </c>
      <c r="AW208" s="10">
        <f t="shared" si="109"/>
        <v>0</v>
      </c>
      <c r="AX208" s="10">
        <f t="shared" si="110"/>
        <v>0</v>
      </c>
      <c r="AY208" s="10">
        <f t="shared" si="111"/>
        <v>0</v>
      </c>
      <c r="AZ208" s="10">
        <f t="shared" si="112"/>
        <v>0</v>
      </c>
      <c r="BA208" s="10">
        <f t="shared" si="113"/>
        <v>0</v>
      </c>
      <c r="BB208" s="15">
        <f t="shared" si="114"/>
        <v>0</v>
      </c>
      <c r="BC208" s="15">
        <f t="shared" si="115"/>
        <v>0</v>
      </c>
      <c r="BD208" s="15">
        <f t="shared" si="116"/>
        <v>0</v>
      </c>
      <c r="BE208" s="15">
        <f t="shared" si="117"/>
        <v>0</v>
      </c>
      <c r="BF208" s="15">
        <f t="shared" si="118"/>
        <v>0</v>
      </c>
      <c r="BG208" s="15">
        <f t="shared" si="119"/>
        <v>0</v>
      </c>
      <c r="BH208" s="15">
        <f t="shared" si="120"/>
        <v>0</v>
      </c>
      <c r="BI208" s="15">
        <f t="shared" si="121"/>
        <v>0</v>
      </c>
      <c r="BJ208" s="15">
        <f t="shared" si="122"/>
        <v>0</v>
      </c>
      <c r="BK208" s="15">
        <f t="shared" si="123"/>
        <v>0</v>
      </c>
      <c r="BL208" s="15">
        <f t="shared" si="124"/>
        <v>0</v>
      </c>
      <c r="BM208" s="15">
        <f t="shared" si="125"/>
        <v>0</v>
      </c>
      <c r="BN208" s="15">
        <f t="shared" si="126"/>
        <v>0</v>
      </c>
      <c r="BO208" s="15">
        <f t="shared" si="131"/>
        <v>0</v>
      </c>
      <c r="BP208" s="15">
        <f t="shared" si="133"/>
        <v>0</v>
      </c>
      <c r="BQ208" s="15">
        <f t="shared" si="135"/>
        <v>0</v>
      </c>
      <c r="BR208" s="15">
        <f t="shared" si="137"/>
        <v>0</v>
      </c>
      <c r="BS208" s="15">
        <f t="shared" si="139"/>
        <v>0</v>
      </c>
      <c r="BT208" s="15">
        <f t="shared" si="141"/>
        <v>0</v>
      </c>
      <c r="BU208" s="15">
        <f t="shared" ref="BU208:BU212" si="143">BU$135*$A138</f>
        <v>0</v>
      </c>
      <c r="BV208" s="15">
        <f>BV$135*$A137</f>
        <v>0</v>
      </c>
      <c r="CA208" s="10">
        <f t="shared" si="127"/>
        <v>0</v>
      </c>
    </row>
    <row r="209" spans="1:79">
      <c r="A209" s="76">
        <f t="shared" si="128"/>
        <v>0</v>
      </c>
      <c r="B209" s="10">
        <f t="shared" si="129"/>
        <v>73</v>
      </c>
      <c r="C209" s="77">
        <f t="shared" si="130"/>
        <v>0</v>
      </c>
      <c r="D209" s="15">
        <f t="shared" si="132"/>
        <v>0</v>
      </c>
      <c r="E209" s="19">
        <f t="shared" si="134"/>
        <v>0</v>
      </c>
      <c r="F209" s="19">
        <f t="shared" si="136"/>
        <v>0</v>
      </c>
      <c r="G209" s="19">
        <f t="shared" si="138"/>
        <v>0</v>
      </c>
      <c r="H209" s="19">
        <f t="shared" si="140"/>
        <v>0</v>
      </c>
      <c r="I209" s="15">
        <f t="shared" si="142"/>
        <v>0</v>
      </c>
      <c r="J209" s="19">
        <f t="shared" ref="J209:J212" si="144">J$135*$A202</f>
        <v>0</v>
      </c>
      <c r="K209" s="19">
        <f t="shared" si="71"/>
        <v>0</v>
      </c>
      <c r="L209" s="19">
        <f t="shared" si="72"/>
        <v>0</v>
      </c>
      <c r="M209" s="19">
        <f t="shared" si="73"/>
        <v>0</v>
      </c>
      <c r="N209" s="19">
        <f t="shared" si="74"/>
        <v>0</v>
      </c>
      <c r="O209" s="19">
        <f t="shared" si="75"/>
        <v>0</v>
      </c>
      <c r="P209" s="19">
        <f t="shared" si="76"/>
        <v>0</v>
      </c>
      <c r="Q209" s="19">
        <f t="shared" si="77"/>
        <v>0</v>
      </c>
      <c r="R209" s="19">
        <f t="shared" si="78"/>
        <v>0</v>
      </c>
      <c r="S209" s="19">
        <f t="shared" si="79"/>
        <v>0</v>
      </c>
      <c r="T209" s="19">
        <f t="shared" si="80"/>
        <v>0</v>
      </c>
      <c r="U209" s="19">
        <f t="shared" si="81"/>
        <v>0</v>
      </c>
      <c r="V209" s="19">
        <f t="shared" si="82"/>
        <v>0</v>
      </c>
      <c r="W209" s="19">
        <f t="shared" si="83"/>
        <v>0</v>
      </c>
      <c r="X209" s="19">
        <f t="shared" si="84"/>
        <v>0</v>
      </c>
      <c r="Y209" s="19">
        <f t="shared" si="85"/>
        <v>0</v>
      </c>
      <c r="Z209" s="19">
        <f t="shared" si="86"/>
        <v>0</v>
      </c>
      <c r="AA209" s="19">
        <f t="shared" si="87"/>
        <v>0</v>
      </c>
      <c r="AB209" s="19">
        <f t="shared" si="88"/>
        <v>0</v>
      </c>
      <c r="AC209" s="19">
        <f t="shared" si="89"/>
        <v>0</v>
      </c>
      <c r="AD209" s="19">
        <f t="shared" si="90"/>
        <v>0</v>
      </c>
      <c r="AE209" s="19">
        <f t="shared" si="91"/>
        <v>0</v>
      </c>
      <c r="AF209" s="19">
        <f t="shared" si="92"/>
        <v>0</v>
      </c>
      <c r="AG209" s="19">
        <f t="shared" si="93"/>
        <v>0</v>
      </c>
      <c r="AH209" s="19">
        <f t="shared" si="94"/>
        <v>0</v>
      </c>
      <c r="AI209" s="19">
        <f t="shared" si="95"/>
        <v>0</v>
      </c>
      <c r="AJ209" s="19">
        <f t="shared" si="96"/>
        <v>0</v>
      </c>
      <c r="AK209" s="19">
        <f t="shared" si="97"/>
        <v>0</v>
      </c>
      <c r="AL209" s="19">
        <f t="shared" si="98"/>
        <v>0</v>
      </c>
      <c r="AM209" s="19">
        <f t="shared" si="99"/>
        <v>0</v>
      </c>
      <c r="AN209" s="19">
        <f t="shared" si="100"/>
        <v>0</v>
      </c>
      <c r="AO209" s="19">
        <f t="shared" si="101"/>
        <v>0</v>
      </c>
      <c r="AP209" s="19">
        <f t="shared" si="102"/>
        <v>0</v>
      </c>
      <c r="AQ209" s="19">
        <f t="shared" si="103"/>
        <v>0</v>
      </c>
      <c r="AR209" s="15">
        <f t="shared" si="104"/>
        <v>0</v>
      </c>
      <c r="AS209" s="10">
        <f t="shared" si="105"/>
        <v>0</v>
      </c>
      <c r="AT209" s="10">
        <f t="shared" si="106"/>
        <v>0</v>
      </c>
      <c r="AU209" s="10">
        <f t="shared" si="107"/>
        <v>0</v>
      </c>
      <c r="AV209" s="10">
        <f t="shared" si="108"/>
        <v>0</v>
      </c>
      <c r="AW209" s="10">
        <f t="shared" si="109"/>
        <v>0</v>
      </c>
      <c r="AX209" s="10">
        <f t="shared" si="110"/>
        <v>0</v>
      </c>
      <c r="AY209" s="10">
        <f t="shared" si="111"/>
        <v>0</v>
      </c>
      <c r="AZ209" s="10">
        <f t="shared" si="112"/>
        <v>0</v>
      </c>
      <c r="BA209" s="10">
        <f t="shared" si="113"/>
        <v>0</v>
      </c>
      <c r="BB209" s="15">
        <f t="shared" si="114"/>
        <v>0</v>
      </c>
      <c r="BC209" s="15">
        <f t="shared" si="115"/>
        <v>0</v>
      </c>
      <c r="BD209" s="15">
        <f t="shared" si="116"/>
        <v>0</v>
      </c>
      <c r="BE209" s="15">
        <f t="shared" si="117"/>
        <v>0</v>
      </c>
      <c r="BF209" s="15">
        <f t="shared" si="118"/>
        <v>0</v>
      </c>
      <c r="BG209" s="15">
        <f t="shared" si="119"/>
        <v>0</v>
      </c>
      <c r="BH209" s="15">
        <f t="shared" si="120"/>
        <v>0</v>
      </c>
      <c r="BI209" s="15">
        <f t="shared" si="121"/>
        <v>0</v>
      </c>
      <c r="BJ209" s="15">
        <f t="shared" si="122"/>
        <v>0</v>
      </c>
      <c r="BK209" s="15">
        <f t="shared" si="123"/>
        <v>0</v>
      </c>
      <c r="BL209" s="15">
        <f t="shared" si="124"/>
        <v>0</v>
      </c>
      <c r="BM209" s="15">
        <f t="shared" si="125"/>
        <v>0</v>
      </c>
      <c r="BN209" s="15">
        <f t="shared" si="126"/>
        <v>0</v>
      </c>
      <c r="BO209" s="15">
        <f t="shared" si="131"/>
        <v>0</v>
      </c>
      <c r="BP209" s="15">
        <f t="shared" si="133"/>
        <v>0</v>
      </c>
      <c r="BQ209" s="15">
        <f t="shared" si="135"/>
        <v>0</v>
      </c>
      <c r="BR209" s="15">
        <f t="shared" si="137"/>
        <v>0</v>
      </c>
      <c r="BS209" s="15">
        <f t="shared" si="139"/>
        <v>0</v>
      </c>
      <c r="BT209" s="15">
        <f t="shared" si="141"/>
        <v>0</v>
      </c>
      <c r="BU209" s="15">
        <f t="shared" si="143"/>
        <v>0</v>
      </c>
      <c r="BV209" s="15">
        <f t="shared" ref="BV209:BV212" si="145">BV$135*$A138</f>
        <v>0</v>
      </c>
      <c r="BW209" s="15">
        <f>BW$135*$A137</f>
        <v>0</v>
      </c>
      <c r="CA209" s="10">
        <f t="shared" si="127"/>
        <v>0</v>
      </c>
    </row>
    <row r="210" spans="1:79">
      <c r="A210" s="76">
        <f t="shared" si="128"/>
        <v>0</v>
      </c>
      <c r="B210" s="10">
        <f t="shared" si="129"/>
        <v>74</v>
      </c>
      <c r="C210" s="77">
        <f t="shared" si="130"/>
        <v>0</v>
      </c>
      <c r="D210" s="15">
        <f t="shared" si="132"/>
        <v>0</v>
      </c>
      <c r="E210" s="19">
        <f t="shared" si="134"/>
        <v>0</v>
      </c>
      <c r="F210" s="19">
        <f t="shared" si="136"/>
        <v>0</v>
      </c>
      <c r="G210" s="19">
        <f t="shared" si="138"/>
        <v>0</v>
      </c>
      <c r="H210" s="19">
        <f t="shared" si="140"/>
        <v>0</v>
      </c>
      <c r="I210" s="15">
        <f t="shared" si="142"/>
        <v>0</v>
      </c>
      <c r="J210" s="19">
        <f t="shared" si="144"/>
        <v>0</v>
      </c>
      <c r="K210" s="19">
        <f t="shared" ref="K210:K212" si="146">K$135*$A202</f>
        <v>0</v>
      </c>
      <c r="L210" s="19">
        <f t="shared" si="72"/>
        <v>0</v>
      </c>
      <c r="M210" s="19">
        <f t="shared" si="73"/>
        <v>0</v>
      </c>
      <c r="N210" s="19">
        <f t="shared" si="74"/>
        <v>0</v>
      </c>
      <c r="O210" s="19">
        <f t="shared" si="75"/>
        <v>0</v>
      </c>
      <c r="P210" s="19">
        <f t="shared" si="76"/>
        <v>0</v>
      </c>
      <c r="Q210" s="19">
        <f t="shared" si="77"/>
        <v>0</v>
      </c>
      <c r="R210" s="19">
        <f t="shared" si="78"/>
        <v>0</v>
      </c>
      <c r="S210" s="19">
        <f t="shared" si="79"/>
        <v>0</v>
      </c>
      <c r="T210" s="19">
        <f t="shared" si="80"/>
        <v>0</v>
      </c>
      <c r="U210" s="19">
        <f t="shared" si="81"/>
        <v>0</v>
      </c>
      <c r="V210" s="19">
        <f t="shared" si="82"/>
        <v>0</v>
      </c>
      <c r="W210" s="19">
        <f t="shared" si="83"/>
        <v>0</v>
      </c>
      <c r="X210" s="19">
        <f t="shared" si="84"/>
        <v>0</v>
      </c>
      <c r="Y210" s="19">
        <f t="shared" si="85"/>
        <v>0</v>
      </c>
      <c r="Z210" s="19">
        <f t="shared" si="86"/>
        <v>0</v>
      </c>
      <c r="AA210" s="19">
        <f t="shared" si="87"/>
        <v>0</v>
      </c>
      <c r="AB210" s="19">
        <f t="shared" si="88"/>
        <v>0</v>
      </c>
      <c r="AC210" s="19">
        <f t="shared" si="89"/>
        <v>0</v>
      </c>
      <c r="AD210" s="19">
        <f t="shared" si="90"/>
        <v>0</v>
      </c>
      <c r="AE210" s="19">
        <f t="shared" si="91"/>
        <v>0</v>
      </c>
      <c r="AF210" s="19">
        <f t="shared" si="92"/>
        <v>0</v>
      </c>
      <c r="AG210" s="19">
        <f t="shared" si="93"/>
        <v>0</v>
      </c>
      <c r="AH210" s="19">
        <f t="shared" si="94"/>
        <v>0</v>
      </c>
      <c r="AI210" s="19">
        <f t="shared" si="95"/>
        <v>0</v>
      </c>
      <c r="AJ210" s="19">
        <f t="shared" si="96"/>
        <v>0</v>
      </c>
      <c r="AK210" s="19">
        <f t="shared" si="97"/>
        <v>0</v>
      </c>
      <c r="AL210" s="19">
        <f t="shared" si="98"/>
        <v>0</v>
      </c>
      <c r="AM210" s="19">
        <f t="shared" si="99"/>
        <v>0</v>
      </c>
      <c r="AN210" s="19">
        <f t="shared" si="100"/>
        <v>0</v>
      </c>
      <c r="AO210" s="19">
        <f t="shared" si="101"/>
        <v>0</v>
      </c>
      <c r="AP210" s="19">
        <f t="shared" si="102"/>
        <v>0</v>
      </c>
      <c r="AQ210" s="19">
        <f t="shared" si="103"/>
        <v>0</v>
      </c>
      <c r="AR210" s="15">
        <f t="shared" si="104"/>
        <v>0</v>
      </c>
      <c r="AS210" s="10">
        <f t="shared" si="105"/>
        <v>0</v>
      </c>
      <c r="AT210" s="10">
        <f t="shared" si="106"/>
        <v>0</v>
      </c>
      <c r="AU210" s="10">
        <f t="shared" si="107"/>
        <v>0</v>
      </c>
      <c r="AV210" s="10">
        <f t="shared" si="108"/>
        <v>0</v>
      </c>
      <c r="AW210" s="10">
        <f t="shared" si="109"/>
        <v>0</v>
      </c>
      <c r="AX210" s="10">
        <f t="shared" si="110"/>
        <v>0</v>
      </c>
      <c r="AY210" s="10">
        <f t="shared" si="111"/>
        <v>0</v>
      </c>
      <c r="AZ210" s="10">
        <f t="shared" si="112"/>
        <v>0</v>
      </c>
      <c r="BA210" s="10">
        <f t="shared" si="113"/>
        <v>0</v>
      </c>
      <c r="BB210" s="15">
        <f t="shared" si="114"/>
        <v>0</v>
      </c>
      <c r="BC210" s="15">
        <f t="shared" si="115"/>
        <v>0</v>
      </c>
      <c r="BD210" s="15">
        <f t="shared" si="116"/>
        <v>0</v>
      </c>
      <c r="BE210" s="15">
        <f t="shared" si="117"/>
        <v>0</v>
      </c>
      <c r="BF210" s="15">
        <f t="shared" si="118"/>
        <v>0</v>
      </c>
      <c r="BG210" s="15">
        <f t="shared" si="119"/>
        <v>0</v>
      </c>
      <c r="BH210" s="15">
        <f t="shared" si="120"/>
        <v>0</v>
      </c>
      <c r="BI210" s="15">
        <f t="shared" si="121"/>
        <v>0</v>
      </c>
      <c r="BJ210" s="15">
        <f t="shared" si="122"/>
        <v>0</v>
      </c>
      <c r="BK210" s="15">
        <f t="shared" si="123"/>
        <v>0</v>
      </c>
      <c r="BL210" s="15">
        <f t="shared" si="124"/>
        <v>0</v>
      </c>
      <c r="BM210" s="15">
        <f t="shared" si="125"/>
        <v>0</v>
      </c>
      <c r="BN210" s="15">
        <f t="shared" si="126"/>
        <v>0</v>
      </c>
      <c r="BO210" s="15">
        <f t="shared" si="131"/>
        <v>0</v>
      </c>
      <c r="BP210" s="15">
        <f t="shared" si="133"/>
        <v>0</v>
      </c>
      <c r="BQ210" s="15">
        <f t="shared" si="135"/>
        <v>0</v>
      </c>
      <c r="BR210" s="15">
        <f t="shared" si="137"/>
        <v>0</v>
      </c>
      <c r="BS210" s="15">
        <f t="shared" si="139"/>
        <v>0</v>
      </c>
      <c r="BT210" s="15">
        <f t="shared" si="141"/>
        <v>0</v>
      </c>
      <c r="BU210" s="15">
        <f t="shared" si="143"/>
        <v>0</v>
      </c>
      <c r="BV210" s="15">
        <f t="shared" si="145"/>
        <v>0</v>
      </c>
      <c r="BW210" s="15">
        <f t="shared" ref="BW210:BW212" si="147">BW$135*$A138</f>
        <v>0</v>
      </c>
      <c r="BX210" s="15">
        <f>BX$135*$A137</f>
        <v>0</v>
      </c>
      <c r="CA210" s="10">
        <f t="shared" si="127"/>
        <v>0</v>
      </c>
    </row>
    <row r="211" spans="1:79">
      <c r="A211" s="76">
        <f t="shared" si="128"/>
        <v>0</v>
      </c>
      <c r="B211" s="10">
        <f t="shared" si="129"/>
        <v>75</v>
      </c>
      <c r="C211" s="77">
        <f t="shared" si="130"/>
        <v>0</v>
      </c>
      <c r="D211" s="15">
        <f t="shared" si="132"/>
        <v>0</v>
      </c>
      <c r="E211" s="19">
        <f t="shared" si="134"/>
        <v>0</v>
      </c>
      <c r="F211" s="19">
        <f t="shared" si="136"/>
        <v>0</v>
      </c>
      <c r="G211" s="19">
        <f t="shared" si="138"/>
        <v>0</v>
      </c>
      <c r="H211" s="19">
        <f t="shared" si="140"/>
        <v>0</v>
      </c>
      <c r="I211" s="15">
        <f t="shared" si="142"/>
        <v>0</v>
      </c>
      <c r="J211" s="19">
        <f t="shared" si="144"/>
        <v>0</v>
      </c>
      <c r="K211" s="19">
        <f t="shared" si="146"/>
        <v>0</v>
      </c>
      <c r="L211" s="19">
        <f t="shared" ref="L211:L212" si="148">L$135*$A202</f>
        <v>0</v>
      </c>
      <c r="M211" s="19">
        <f t="shared" si="73"/>
        <v>0</v>
      </c>
      <c r="N211" s="19">
        <f t="shared" si="74"/>
        <v>0</v>
      </c>
      <c r="O211" s="19">
        <f t="shared" si="75"/>
        <v>0</v>
      </c>
      <c r="P211" s="19">
        <f t="shared" si="76"/>
        <v>0</v>
      </c>
      <c r="Q211" s="19">
        <f t="shared" si="77"/>
        <v>0</v>
      </c>
      <c r="R211" s="19">
        <f t="shared" si="78"/>
        <v>0</v>
      </c>
      <c r="S211" s="19">
        <f t="shared" si="79"/>
        <v>0</v>
      </c>
      <c r="T211" s="19">
        <f t="shared" si="80"/>
        <v>0</v>
      </c>
      <c r="U211" s="19">
        <f t="shared" si="81"/>
        <v>0</v>
      </c>
      <c r="V211" s="19">
        <f t="shared" si="82"/>
        <v>0</v>
      </c>
      <c r="W211" s="19">
        <f t="shared" si="83"/>
        <v>0</v>
      </c>
      <c r="X211" s="19">
        <f t="shared" si="84"/>
        <v>0</v>
      </c>
      <c r="Y211" s="19">
        <f t="shared" si="85"/>
        <v>0</v>
      </c>
      <c r="Z211" s="19">
        <f t="shared" si="86"/>
        <v>0</v>
      </c>
      <c r="AA211" s="19">
        <f t="shared" si="87"/>
        <v>0</v>
      </c>
      <c r="AB211" s="19">
        <f t="shared" si="88"/>
        <v>0</v>
      </c>
      <c r="AC211" s="19">
        <f t="shared" si="89"/>
        <v>0</v>
      </c>
      <c r="AD211" s="19">
        <f t="shared" si="90"/>
        <v>0</v>
      </c>
      <c r="AE211" s="19">
        <f t="shared" si="91"/>
        <v>0</v>
      </c>
      <c r="AF211" s="19">
        <f t="shared" si="92"/>
        <v>0</v>
      </c>
      <c r="AG211" s="19">
        <f t="shared" si="93"/>
        <v>0</v>
      </c>
      <c r="AH211" s="19">
        <f t="shared" si="94"/>
        <v>0</v>
      </c>
      <c r="AI211" s="19">
        <f t="shared" si="95"/>
        <v>0</v>
      </c>
      <c r="AJ211" s="19">
        <f t="shared" si="96"/>
        <v>0</v>
      </c>
      <c r="AK211" s="19">
        <f t="shared" si="97"/>
        <v>0</v>
      </c>
      <c r="AL211" s="19">
        <f t="shared" si="98"/>
        <v>0</v>
      </c>
      <c r="AM211" s="19">
        <f t="shared" si="99"/>
        <v>0</v>
      </c>
      <c r="AN211" s="19">
        <f t="shared" si="100"/>
        <v>0</v>
      </c>
      <c r="AO211" s="19">
        <f t="shared" si="101"/>
        <v>0</v>
      </c>
      <c r="AP211" s="19">
        <f t="shared" si="102"/>
        <v>0</v>
      </c>
      <c r="AQ211" s="19">
        <f t="shared" si="103"/>
        <v>0</v>
      </c>
      <c r="AR211" s="15">
        <f t="shared" si="104"/>
        <v>0</v>
      </c>
      <c r="AS211" s="10">
        <f t="shared" si="105"/>
        <v>0</v>
      </c>
      <c r="AT211" s="10">
        <f t="shared" si="106"/>
        <v>0</v>
      </c>
      <c r="AU211" s="10">
        <f t="shared" si="107"/>
        <v>0</v>
      </c>
      <c r="AV211" s="10">
        <f t="shared" si="108"/>
        <v>0</v>
      </c>
      <c r="AW211" s="10">
        <f t="shared" si="109"/>
        <v>0</v>
      </c>
      <c r="AX211" s="10">
        <f t="shared" si="110"/>
        <v>0</v>
      </c>
      <c r="AY211" s="10">
        <f t="shared" si="111"/>
        <v>0</v>
      </c>
      <c r="AZ211" s="10">
        <f t="shared" si="112"/>
        <v>0</v>
      </c>
      <c r="BA211" s="10">
        <f t="shared" si="113"/>
        <v>0</v>
      </c>
      <c r="BB211" s="15">
        <f t="shared" si="114"/>
        <v>0</v>
      </c>
      <c r="BC211" s="15">
        <f t="shared" si="115"/>
        <v>0</v>
      </c>
      <c r="BD211" s="15">
        <f t="shared" si="116"/>
        <v>0</v>
      </c>
      <c r="BE211" s="15">
        <f t="shared" si="117"/>
        <v>0</v>
      </c>
      <c r="BF211" s="15">
        <f t="shared" si="118"/>
        <v>0</v>
      </c>
      <c r="BG211" s="15">
        <f t="shared" si="119"/>
        <v>0</v>
      </c>
      <c r="BH211" s="15">
        <f t="shared" si="120"/>
        <v>0</v>
      </c>
      <c r="BI211" s="15">
        <f t="shared" si="121"/>
        <v>0</v>
      </c>
      <c r="BJ211" s="15">
        <f t="shared" si="122"/>
        <v>0</v>
      </c>
      <c r="BK211" s="15">
        <f t="shared" si="123"/>
        <v>0</v>
      </c>
      <c r="BL211" s="15">
        <f t="shared" si="124"/>
        <v>0</v>
      </c>
      <c r="BM211" s="15">
        <f t="shared" si="125"/>
        <v>0</v>
      </c>
      <c r="BN211" s="15">
        <f t="shared" si="126"/>
        <v>0</v>
      </c>
      <c r="BO211" s="15">
        <f t="shared" si="131"/>
        <v>0</v>
      </c>
      <c r="BP211" s="15">
        <f t="shared" si="133"/>
        <v>0</v>
      </c>
      <c r="BQ211" s="15">
        <f t="shared" si="135"/>
        <v>0</v>
      </c>
      <c r="BR211" s="15">
        <f t="shared" si="137"/>
        <v>0</v>
      </c>
      <c r="BS211" s="15">
        <f t="shared" si="139"/>
        <v>0</v>
      </c>
      <c r="BT211" s="15">
        <f t="shared" si="141"/>
        <v>0</v>
      </c>
      <c r="BU211" s="15">
        <f t="shared" si="143"/>
        <v>0</v>
      </c>
      <c r="BV211" s="15">
        <f t="shared" si="145"/>
        <v>0</v>
      </c>
      <c r="BW211" s="15">
        <f t="shared" si="147"/>
        <v>0</v>
      </c>
      <c r="BX211" s="15">
        <f t="shared" ref="BX211:BX212" si="149">BX$135*$A138</f>
        <v>0</v>
      </c>
      <c r="BY211" s="15">
        <f>BY$135*$A137</f>
        <v>0</v>
      </c>
      <c r="CA211" s="10">
        <f t="shared" si="127"/>
        <v>0</v>
      </c>
    </row>
    <row r="212" spans="1:79">
      <c r="A212" s="76">
        <f t="shared" si="128"/>
        <v>0</v>
      </c>
      <c r="B212" s="10">
        <f t="shared" si="129"/>
        <v>76</v>
      </c>
      <c r="C212" s="77">
        <f t="shared" si="130"/>
        <v>0</v>
      </c>
      <c r="D212" s="15">
        <f t="shared" si="132"/>
        <v>0</v>
      </c>
      <c r="E212" s="19">
        <f t="shared" si="134"/>
        <v>0</v>
      </c>
      <c r="F212" s="19">
        <f t="shared" si="136"/>
        <v>0</v>
      </c>
      <c r="G212" s="19">
        <f t="shared" si="138"/>
        <v>0</v>
      </c>
      <c r="H212" s="19">
        <f t="shared" si="140"/>
        <v>0</v>
      </c>
      <c r="I212" s="15">
        <f t="shared" si="142"/>
        <v>0</v>
      </c>
      <c r="J212" s="19">
        <f t="shared" si="144"/>
        <v>0</v>
      </c>
      <c r="K212" s="19">
        <f t="shared" si="146"/>
        <v>0</v>
      </c>
      <c r="L212" s="19">
        <f t="shared" si="148"/>
        <v>0</v>
      </c>
      <c r="M212" s="19">
        <f t="shared" ref="M212" si="150">M$135*$A202</f>
        <v>0</v>
      </c>
      <c r="N212" s="19">
        <f t="shared" si="74"/>
        <v>0</v>
      </c>
      <c r="O212" s="19">
        <f t="shared" si="75"/>
        <v>0</v>
      </c>
      <c r="P212" s="19">
        <f t="shared" si="76"/>
        <v>0</v>
      </c>
      <c r="Q212" s="19">
        <f t="shared" si="77"/>
        <v>0</v>
      </c>
      <c r="R212" s="19">
        <f t="shared" si="78"/>
        <v>0</v>
      </c>
      <c r="S212" s="19">
        <f t="shared" si="79"/>
        <v>0</v>
      </c>
      <c r="T212" s="19">
        <f t="shared" si="80"/>
        <v>0</v>
      </c>
      <c r="U212" s="19">
        <f t="shared" si="81"/>
        <v>0</v>
      </c>
      <c r="V212" s="19">
        <f t="shared" si="82"/>
        <v>0</v>
      </c>
      <c r="W212" s="19">
        <f t="shared" si="83"/>
        <v>0</v>
      </c>
      <c r="X212" s="19">
        <f t="shared" si="84"/>
        <v>0</v>
      </c>
      <c r="Y212" s="19">
        <f t="shared" si="85"/>
        <v>0</v>
      </c>
      <c r="Z212" s="19">
        <f t="shared" si="86"/>
        <v>0</v>
      </c>
      <c r="AA212" s="19">
        <f t="shared" si="87"/>
        <v>0</v>
      </c>
      <c r="AB212" s="19">
        <f t="shared" si="88"/>
        <v>0</v>
      </c>
      <c r="AC212" s="19">
        <f t="shared" si="89"/>
        <v>0</v>
      </c>
      <c r="AD212" s="19">
        <f t="shared" si="90"/>
        <v>0</v>
      </c>
      <c r="AE212" s="19">
        <f t="shared" si="91"/>
        <v>0</v>
      </c>
      <c r="AF212" s="19">
        <f t="shared" si="92"/>
        <v>0</v>
      </c>
      <c r="AG212" s="19">
        <f t="shared" si="93"/>
        <v>0</v>
      </c>
      <c r="AH212" s="19">
        <f t="shared" si="94"/>
        <v>0</v>
      </c>
      <c r="AI212" s="19">
        <f t="shared" si="95"/>
        <v>0</v>
      </c>
      <c r="AJ212" s="19">
        <f t="shared" si="96"/>
        <v>0</v>
      </c>
      <c r="AK212" s="19">
        <f t="shared" si="97"/>
        <v>0</v>
      </c>
      <c r="AL212" s="19">
        <f t="shared" si="98"/>
        <v>0</v>
      </c>
      <c r="AM212" s="19">
        <f t="shared" si="99"/>
        <v>0</v>
      </c>
      <c r="AN212" s="19">
        <f t="shared" si="100"/>
        <v>0</v>
      </c>
      <c r="AO212" s="19">
        <f t="shared" si="101"/>
        <v>0</v>
      </c>
      <c r="AP212" s="19">
        <f t="shared" si="102"/>
        <v>0</v>
      </c>
      <c r="AQ212" s="19">
        <f t="shared" si="103"/>
        <v>0</v>
      </c>
      <c r="AR212" s="15">
        <f t="shared" si="104"/>
        <v>0</v>
      </c>
      <c r="AS212" s="10">
        <f t="shared" si="105"/>
        <v>0</v>
      </c>
      <c r="AT212" s="10">
        <f t="shared" si="106"/>
        <v>0</v>
      </c>
      <c r="AU212" s="10">
        <f t="shared" si="107"/>
        <v>0</v>
      </c>
      <c r="AV212" s="10">
        <f t="shared" si="108"/>
        <v>0</v>
      </c>
      <c r="AW212" s="10">
        <f t="shared" si="109"/>
        <v>0</v>
      </c>
      <c r="AX212" s="10">
        <f t="shared" si="110"/>
        <v>0</v>
      </c>
      <c r="AY212" s="10">
        <f t="shared" si="111"/>
        <v>0</v>
      </c>
      <c r="AZ212" s="10">
        <f t="shared" si="112"/>
        <v>0</v>
      </c>
      <c r="BA212" s="10">
        <f t="shared" si="113"/>
        <v>0</v>
      </c>
      <c r="BB212" s="15">
        <f t="shared" si="114"/>
        <v>0</v>
      </c>
      <c r="BC212" s="15">
        <f t="shared" si="115"/>
        <v>0</v>
      </c>
      <c r="BD212" s="15">
        <f t="shared" si="116"/>
        <v>0</v>
      </c>
      <c r="BE212" s="15">
        <f t="shared" si="117"/>
        <v>0</v>
      </c>
      <c r="BF212" s="15">
        <f t="shared" si="118"/>
        <v>0</v>
      </c>
      <c r="BG212" s="15">
        <f t="shared" si="119"/>
        <v>0</v>
      </c>
      <c r="BH212" s="15">
        <f t="shared" si="120"/>
        <v>0</v>
      </c>
      <c r="BI212" s="15">
        <f t="shared" si="121"/>
        <v>0</v>
      </c>
      <c r="BJ212" s="15">
        <f t="shared" si="122"/>
        <v>0</v>
      </c>
      <c r="BK212" s="15">
        <f t="shared" si="123"/>
        <v>0</v>
      </c>
      <c r="BL212" s="15">
        <f t="shared" si="124"/>
        <v>0</v>
      </c>
      <c r="BM212" s="15">
        <f t="shared" si="125"/>
        <v>0</v>
      </c>
      <c r="BN212" s="15">
        <f t="shared" si="126"/>
        <v>0</v>
      </c>
      <c r="BO212" s="15">
        <f t="shared" si="131"/>
        <v>0</v>
      </c>
      <c r="BP212" s="15">
        <f t="shared" si="133"/>
        <v>0</v>
      </c>
      <c r="BQ212" s="15">
        <f t="shared" si="135"/>
        <v>0</v>
      </c>
      <c r="BR212" s="15">
        <f t="shared" si="137"/>
        <v>0</v>
      </c>
      <c r="BS212" s="15">
        <f t="shared" si="139"/>
        <v>0</v>
      </c>
      <c r="BT212" s="15">
        <f t="shared" si="141"/>
        <v>0</v>
      </c>
      <c r="BU212" s="15">
        <f t="shared" si="143"/>
        <v>0</v>
      </c>
      <c r="BV212" s="15">
        <f t="shared" si="145"/>
        <v>0</v>
      </c>
      <c r="BW212" s="15">
        <f t="shared" si="147"/>
        <v>0</v>
      </c>
      <c r="BX212" s="15">
        <f t="shared" si="149"/>
        <v>0</v>
      </c>
      <c r="BY212" s="15">
        <f>BY$135*$A138</f>
        <v>0</v>
      </c>
      <c r="BZ212" s="15">
        <f>BZ$135*$A137</f>
        <v>0</v>
      </c>
      <c r="CA212" s="10">
        <f t="shared" si="127"/>
        <v>0</v>
      </c>
    </row>
    <row r="213" spans="1:79">
      <c r="A213" s="10"/>
      <c r="B213" s="10"/>
      <c r="C213" s="71" t="s">
        <v>148</v>
      </c>
      <c r="D213" s="71" t="s">
        <v>148</v>
      </c>
      <c r="E213" s="71" t="s">
        <v>148</v>
      </c>
      <c r="F213" s="71" t="s">
        <v>148</v>
      </c>
      <c r="G213" s="71" t="s">
        <v>148</v>
      </c>
      <c r="H213" s="71" t="s">
        <v>148</v>
      </c>
      <c r="I213" s="71" t="s">
        <v>148</v>
      </c>
      <c r="J213" s="71" t="s">
        <v>148</v>
      </c>
      <c r="K213" s="71" t="s">
        <v>148</v>
      </c>
      <c r="L213" s="71" t="s">
        <v>148</v>
      </c>
      <c r="M213" s="71" t="s">
        <v>148</v>
      </c>
      <c r="N213" s="71" t="s">
        <v>148</v>
      </c>
      <c r="O213" s="71" t="s">
        <v>148</v>
      </c>
      <c r="P213" s="71" t="s">
        <v>148</v>
      </c>
      <c r="Q213" s="71" t="s">
        <v>148</v>
      </c>
      <c r="R213" s="71" t="s">
        <v>148</v>
      </c>
      <c r="S213" s="71" t="s">
        <v>148</v>
      </c>
      <c r="T213" s="71" t="s">
        <v>148</v>
      </c>
      <c r="U213" s="71" t="s">
        <v>148</v>
      </c>
      <c r="V213" s="71" t="s">
        <v>148</v>
      </c>
      <c r="W213" s="71" t="s">
        <v>148</v>
      </c>
      <c r="X213" s="71" t="s">
        <v>148</v>
      </c>
      <c r="Y213" s="71" t="s">
        <v>148</v>
      </c>
      <c r="Z213" s="71" t="s">
        <v>148</v>
      </c>
      <c r="AA213" s="71" t="s">
        <v>148</v>
      </c>
      <c r="AB213" s="71" t="s">
        <v>148</v>
      </c>
      <c r="AC213" s="71" t="s">
        <v>148</v>
      </c>
      <c r="AD213" s="71" t="s">
        <v>148</v>
      </c>
      <c r="AE213" s="71" t="s">
        <v>148</v>
      </c>
      <c r="AF213" s="71" t="s">
        <v>148</v>
      </c>
      <c r="AG213" s="71" t="s">
        <v>148</v>
      </c>
      <c r="AH213" s="71" t="s">
        <v>148</v>
      </c>
      <c r="AI213" s="71" t="s">
        <v>148</v>
      </c>
      <c r="AJ213" s="71" t="s">
        <v>148</v>
      </c>
      <c r="AK213" s="71" t="s">
        <v>148</v>
      </c>
      <c r="AL213" s="71" t="s">
        <v>148</v>
      </c>
      <c r="AM213" s="71" t="s">
        <v>148</v>
      </c>
      <c r="AN213" s="71" t="s">
        <v>148</v>
      </c>
      <c r="AO213" s="71" t="s">
        <v>148</v>
      </c>
      <c r="AP213" s="71" t="s">
        <v>148</v>
      </c>
      <c r="AQ213" s="71" t="s">
        <v>148</v>
      </c>
      <c r="AR213" s="71" t="s">
        <v>148</v>
      </c>
      <c r="AS213" s="71" t="s">
        <v>148</v>
      </c>
      <c r="AT213" s="71" t="s">
        <v>148</v>
      </c>
      <c r="AU213" s="71" t="s">
        <v>148</v>
      </c>
      <c r="AV213" s="71" t="s">
        <v>148</v>
      </c>
      <c r="AW213" s="71" t="s">
        <v>148</v>
      </c>
      <c r="AX213" s="71" t="s">
        <v>148</v>
      </c>
      <c r="AY213" s="71" t="s">
        <v>148</v>
      </c>
      <c r="AZ213" s="71" t="s">
        <v>148</v>
      </c>
      <c r="BA213" s="71" t="s">
        <v>148</v>
      </c>
      <c r="BB213" s="71" t="s">
        <v>148</v>
      </c>
      <c r="BC213" s="71" t="s">
        <v>148</v>
      </c>
      <c r="BD213" s="71" t="s">
        <v>148</v>
      </c>
      <c r="BE213" s="71" t="s">
        <v>148</v>
      </c>
      <c r="BF213" s="71" t="s">
        <v>148</v>
      </c>
      <c r="BG213" s="71" t="s">
        <v>148</v>
      </c>
      <c r="BH213" s="71" t="s">
        <v>148</v>
      </c>
      <c r="BI213" s="71" t="s">
        <v>148</v>
      </c>
      <c r="BJ213" s="71" t="s">
        <v>148</v>
      </c>
      <c r="BK213" s="71" t="s">
        <v>148</v>
      </c>
      <c r="BL213" s="71" t="s">
        <v>148</v>
      </c>
      <c r="BM213" s="71" t="s">
        <v>148</v>
      </c>
      <c r="BN213" s="71" t="s">
        <v>148</v>
      </c>
      <c r="BO213" s="71" t="s">
        <v>148</v>
      </c>
      <c r="BP213" s="71" t="s">
        <v>148</v>
      </c>
      <c r="BQ213" s="71" t="s">
        <v>148</v>
      </c>
      <c r="BR213" s="71" t="s">
        <v>148</v>
      </c>
      <c r="BS213" s="71" t="s">
        <v>148</v>
      </c>
      <c r="BT213" s="71" t="s">
        <v>148</v>
      </c>
      <c r="BU213" s="71" t="s">
        <v>148</v>
      </c>
      <c r="BV213" s="71" t="s">
        <v>148</v>
      </c>
      <c r="BW213" s="71" t="s">
        <v>148</v>
      </c>
      <c r="BX213" s="71" t="s">
        <v>148</v>
      </c>
      <c r="BY213" s="71" t="s">
        <v>148</v>
      </c>
      <c r="BZ213" s="71" t="s">
        <v>148</v>
      </c>
      <c r="CA213" s="71" t="s">
        <v>148</v>
      </c>
    </row>
    <row r="214" spans="1:79">
      <c r="A214" s="79">
        <f>SUM(A137:A212)</f>
        <v>0.99999999999999989</v>
      </c>
      <c r="B214" s="10"/>
      <c r="C214" s="10">
        <f>SUM(C$137:C$212)</f>
        <v>0</v>
      </c>
      <c r="D214" s="10">
        <f t="shared" ref="D214:BO214" si="151">SUM(D$137:D$212)</f>
        <v>8308.6038949336325</v>
      </c>
      <c r="E214" s="10">
        <f t="shared" si="151"/>
        <v>8469.7098625752915</v>
      </c>
      <c r="F214" s="10">
        <f t="shared" si="151"/>
        <v>8600.5621191384689</v>
      </c>
      <c r="G214" s="10">
        <f t="shared" si="151"/>
        <v>8747.3065062368423</v>
      </c>
      <c r="H214" s="10">
        <f t="shared" si="151"/>
        <v>8895.9277900378747</v>
      </c>
      <c r="I214" s="10">
        <f t="shared" si="151"/>
        <v>9043.4871911460559</v>
      </c>
      <c r="J214" s="10">
        <f t="shared" si="151"/>
        <v>9192.8466030177806</v>
      </c>
      <c r="K214" s="10">
        <f t="shared" si="151"/>
        <v>9344.0147757795603</v>
      </c>
      <c r="L214" s="10">
        <f t="shared" si="151"/>
        <v>9497.000320080213</v>
      </c>
      <c r="M214" s="10">
        <f t="shared" si="151"/>
        <v>9651.8117083526049</v>
      </c>
      <c r="N214" s="10">
        <f t="shared" si="151"/>
        <v>9808.4572762583939</v>
      </c>
      <c r="O214" s="10">
        <f t="shared" si="151"/>
        <v>9966.9452243144951</v>
      </c>
      <c r="P214" s="10">
        <f t="shared" si="151"/>
        <v>10127.283619699734</v>
      </c>
      <c r="Q214" s="10">
        <f t="shared" si="151"/>
        <v>10289.480398240035</v>
      </c>
      <c r="R214" s="10">
        <f t="shared" si="151"/>
        <v>10453.54336656994</v>
      </c>
      <c r="S214" s="10">
        <f t="shared" si="151"/>
        <v>10619.480204468251</v>
      </c>
      <c r="T214" s="10">
        <f t="shared" si="151"/>
        <v>10787.298467365204</v>
      </c>
      <c r="U214" s="10">
        <f t="shared" si="151"/>
        <v>10957.005589018441</v>
      </c>
      <c r="V214" s="10">
        <f t="shared" si="151"/>
        <v>11128.608884354569</v>
      </c>
      <c r="W214" s="10">
        <f t="shared" si="151"/>
        <v>11302.115552473253</v>
      </c>
      <c r="X214" s="10">
        <f t="shared" si="151"/>
        <v>11477.532679810105</v>
      </c>
      <c r="Y214" s="10">
        <f t="shared" si="151"/>
        <v>11654.867243454873</v>
      </c>
      <c r="Z214" s="10">
        <f t="shared" si="151"/>
        <v>0</v>
      </c>
      <c r="AA214" s="10">
        <f t="shared" si="151"/>
        <v>0</v>
      </c>
      <c r="AB214" s="10">
        <f t="shared" si="151"/>
        <v>0</v>
      </c>
      <c r="AC214" s="10">
        <f t="shared" si="151"/>
        <v>0</v>
      </c>
      <c r="AD214" s="10">
        <f t="shared" si="151"/>
        <v>0</v>
      </c>
      <c r="AE214" s="10">
        <f t="shared" si="151"/>
        <v>0</v>
      </c>
      <c r="AF214" s="10">
        <f t="shared" si="151"/>
        <v>0</v>
      </c>
      <c r="AG214" s="10">
        <f t="shared" si="151"/>
        <v>0</v>
      </c>
      <c r="AH214" s="10">
        <f t="shared" si="151"/>
        <v>0</v>
      </c>
      <c r="AI214" s="10">
        <f t="shared" si="151"/>
        <v>0</v>
      </c>
      <c r="AJ214" s="10">
        <f t="shared" si="151"/>
        <v>0</v>
      </c>
      <c r="AK214" s="10">
        <f t="shared" si="151"/>
        <v>0</v>
      </c>
      <c r="AL214" s="10">
        <f t="shared" si="151"/>
        <v>0</v>
      </c>
      <c r="AM214" s="10">
        <f t="shared" si="151"/>
        <v>0</v>
      </c>
      <c r="AN214" s="10">
        <f t="shared" si="151"/>
        <v>0</v>
      </c>
      <c r="AO214" s="10">
        <f t="shared" si="151"/>
        <v>0</v>
      </c>
      <c r="AP214" s="10">
        <f t="shared" si="151"/>
        <v>0</v>
      </c>
      <c r="AQ214" s="10">
        <f t="shared" si="151"/>
        <v>0</v>
      </c>
      <c r="AR214" s="10">
        <f t="shared" si="151"/>
        <v>0</v>
      </c>
      <c r="AS214" s="10">
        <f t="shared" si="151"/>
        <v>0</v>
      </c>
      <c r="AT214" s="10">
        <f t="shared" si="151"/>
        <v>0</v>
      </c>
      <c r="AU214" s="10">
        <f t="shared" si="151"/>
        <v>0</v>
      </c>
      <c r="AV214" s="10">
        <f t="shared" si="151"/>
        <v>0</v>
      </c>
      <c r="AW214" s="10">
        <f t="shared" si="151"/>
        <v>0</v>
      </c>
      <c r="AX214" s="10">
        <f t="shared" si="151"/>
        <v>0</v>
      </c>
      <c r="AY214" s="10">
        <f t="shared" si="151"/>
        <v>0</v>
      </c>
      <c r="AZ214" s="10">
        <f t="shared" si="151"/>
        <v>0</v>
      </c>
      <c r="BA214" s="10">
        <f t="shared" si="151"/>
        <v>0</v>
      </c>
      <c r="BB214" s="10">
        <f t="shared" si="151"/>
        <v>0</v>
      </c>
      <c r="BC214" s="10">
        <f t="shared" si="151"/>
        <v>0</v>
      </c>
      <c r="BD214" s="10">
        <f t="shared" si="151"/>
        <v>0</v>
      </c>
      <c r="BE214" s="10">
        <f t="shared" si="151"/>
        <v>0</v>
      </c>
      <c r="BF214" s="10">
        <f t="shared" si="151"/>
        <v>0</v>
      </c>
      <c r="BG214" s="10">
        <f t="shared" si="151"/>
        <v>0</v>
      </c>
      <c r="BH214" s="10">
        <f t="shared" si="151"/>
        <v>0</v>
      </c>
      <c r="BI214" s="10">
        <f t="shared" si="151"/>
        <v>0</v>
      </c>
      <c r="BJ214" s="10">
        <f t="shared" si="151"/>
        <v>0</v>
      </c>
      <c r="BK214" s="10">
        <f t="shared" si="151"/>
        <v>0</v>
      </c>
      <c r="BL214" s="10">
        <f t="shared" si="151"/>
        <v>0</v>
      </c>
      <c r="BM214" s="10">
        <f t="shared" si="151"/>
        <v>0</v>
      </c>
      <c r="BN214" s="10">
        <f t="shared" si="151"/>
        <v>0</v>
      </c>
      <c r="BO214" s="10">
        <f t="shared" si="151"/>
        <v>0</v>
      </c>
      <c r="BP214" s="10">
        <f t="shared" ref="BP214:CA214" si="152">SUM(BP$137:BP$212)</f>
        <v>0</v>
      </c>
      <c r="BQ214" s="10">
        <f t="shared" si="152"/>
        <v>0</v>
      </c>
      <c r="BR214" s="10">
        <f t="shared" si="152"/>
        <v>0</v>
      </c>
      <c r="BS214" s="10">
        <f t="shared" si="152"/>
        <v>0</v>
      </c>
      <c r="BT214" s="10">
        <f t="shared" si="152"/>
        <v>0</v>
      </c>
      <c r="BU214" s="10">
        <f t="shared" si="152"/>
        <v>0</v>
      </c>
      <c r="BV214" s="10">
        <f t="shared" si="152"/>
        <v>0</v>
      </c>
      <c r="BW214" s="10">
        <f t="shared" si="152"/>
        <v>0</v>
      </c>
      <c r="BX214" s="10">
        <f t="shared" si="152"/>
        <v>0</v>
      </c>
      <c r="BY214" s="10">
        <f t="shared" si="152"/>
        <v>0</v>
      </c>
      <c r="BZ214" s="10">
        <f t="shared" si="152"/>
        <v>0</v>
      </c>
      <c r="CA214" s="10">
        <f t="shared" si="152"/>
        <v>218323.88927732562</v>
      </c>
    </row>
    <row r="215" spans="1:79">
      <c r="A215" s="10"/>
      <c r="B215" s="10"/>
      <c r="C215" s="10"/>
      <c r="D215" s="10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S215" s="10"/>
      <c r="AT215" s="10"/>
      <c r="AU215" s="10"/>
      <c r="AV215" s="10"/>
      <c r="AW215" s="10"/>
      <c r="AX215" s="10"/>
      <c r="AY215" s="10"/>
      <c r="AZ215" s="10"/>
      <c r="BA215" s="10"/>
    </row>
    <row r="216" spans="1:79">
      <c r="A216" s="80"/>
      <c r="B216" s="10"/>
      <c r="C216" s="10"/>
      <c r="D216" s="10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S216" s="10"/>
      <c r="AT216" s="10"/>
      <c r="AU216" s="10"/>
      <c r="AV216" s="10"/>
      <c r="AW216" s="10"/>
      <c r="AX216" s="10"/>
      <c r="AY216" s="10"/>
      <c r="AZ216" s="10"/>
      <c r="BA216" s="10"/>
    </row>
    <row r="217" spans="1:79">
      <c r="A217" s="10"/>
      <c r="B217" s="10"/>
      <c r="C217" s="10"/>
      <c r="D217" s="10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S217" s="10"/>
      <c r="AT217" s="10"/>
      <c r="AU217" s="10"/>
      <c r="AV217" s="10"/>
      <c r="AW217" s="10"/>
      <c r="AX217" s="10"/>
      <c r="AY217" s="10"/>
      <c r="AZ217" s="10"/>
      <c r="BA217" s="10"/>
    </row>
    <row r="218" spans="1:79">
      <c r="A218" s="10"/>
      <c r="B218" s="10"/>
      <c r="C218" s="10"/>
      <c r="D218" s="10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S218" s="10"/>
      <c r="AT218" s="10"/>
      <c r="AU218" s="10"/>
      <c r="AV218" s="10"/>
      <c r="AW218" s="10"/>
      <c r="AX218" s="10"/>
      <c r="AY218" s="10"/>
      <c r="AZ218" s="10"/>
      <c r="BA218" s="10"/>
    </row>
    <row r="219" spans="1:79">
      <c r="A219" s="10"/>
      <c r="B219" s="10"/>
      <c r="C219" s="10"/>
      <c r="D219" s="10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S219" s="10"/>
      <c r="AT219" s="10"/>
      <c r="AU219" s="10"/>
      <c r="AV219" s="10"/>
      <c r="AW219" s="10"/>
      <c r="AX219" s="10"/>
      <c r="AY219" s="10"/>
      <c r="AZ219" s="10"/>
      <c r="BA219" s="10"/>
    </row>
    <row r="220" spans="1:79">
      <c r="A220" s="10"/>
      <c r="B220" s="10"/>
      <c r="C220" s="10"/>
      <c r="D220" s="10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S220" s="10"/>
      <c r="AT220" s="10"/>
      <c r="AU220" s="10"/>
      <c r="AV220" s="10"/>
      <c r="AW220" s="10"/>
      <c r="AX220" s="10"/>
      <c r="AY220" s="10"/>
      <c r="AZ220" s="10"/>
      <c r="BA220" s="10"/>
    </row>
    <row r="221" spans="1:79">
      <c r="A221" s="10"/>
      <c r="B221" s="10"/>
      <c r="C221" s="10"/>
      <c r="D221" s="10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S221" s="10"/>
      <c r="AT221" s="10"/>
      <c r="AU221" s="10"/>
      <c r="AV221" s="10"/>
      <c r="AW221" s="10"/>
      <c r="AX221" s="10"/>
      <c r="AY221" s="10"/>
      <c r="AZ221" s="10"/>
      <c r="BA221" s="10"/>
    </row>
    <row r="222" spans="1:79">
      <c r="A222" s="9" t="s">
        <v>177</v>
      </c>
      <c r="B222" s="10"/>
      <c r="C222" s="10"/>
      <c r="D222" s="10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S222" s="10"/>
      <c r="AT222" s="10"/>
      <c r="AU222" s="10"/>
      <c r="AV222" s="10"/>
      <c r="AW222" s="10"/>
      <c r="AX222" s="10"/>
      <c r="AY222" s="10"/>
      <c r="AZ222" s="10"/>
      <c r="BA222" s="10"/>
    </row>
    <row r="223" spans="1:79">
      <c r="A223" s="10"/>
      <c r="B223" s="10"/>
      <c r="C223" s="10"/>
      <c r="D223" s="10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S223" s="10"/>
      <c r="AT223" s="10"/>
      <c r="AU223" s="10"/>
      <c r="AV223" s="10"/>
      <c r="AW223" s="10"/>
      <c r="AX223" s="10"/>
      <c r="AY223" s="10"/>
      <c r="AZ223" s="10"/>
      <c r="BA223" s="10"/>
    </row>
    <row r="224" spans="1:79">
      <c r="A224" s="9" t="s">
        <v>171</v>
      </c>
      <c r="B224" s="10">
        <f>$D$4</f>
        <v>4</v>
      </c>
      <c r="C224" s="10"/>
      <c r="D224" s="10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S224" s="17"/>
      <c r="AT224" s="10"/>
      <c r="AU224" s="10"/>
      <c r="AV224" s="10"/>
      <c r="AW224" s="10"/>
      <c r="AX224" s="10"/>
      <c r="AY224" s="10"/>
      <c r="AZ224" s="10"/>
      <c r="BA224" s="10"/>
      <c r="BB224" s="18"/>
      <c r="BC224" s="18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</row>
    <row r="225" spans="1:79">
      <c r="A225" s="10"/>
      <c r="B225" s="10"/>
      <c r="C225" s="10">
        <f>+B225+1</f>
        <v>1</v>
      </c>
      <c r="D225" s="10">
        <f t="shared" ref="D225:BO225" si="153">+C225+1</f>
        <v>2</v>
      </c>
      <c r="E225" s="10">
        <f t="shared" si="153"/>
        <v>3</v>
      </c>
      <c r="F225" s="10">
        <f t="shared" si="153"/>
        <v>4</v>
      </c>
      <c r="G225" s="10">
        <f t="shared" si="153"/>
        <v>5</v>
      </c>
      <c r="H225" s="10">
        <f t="shared" si="153"/>
        <v>6</v>
      </c>
      <c r="I225" s="10">
        <f t="shared" si="153"/>
        <v>7</v>
      </c>
      <c r="J225" s="10">
        <f t="shared" si="153"/>
        <v>8</v>
      </c>
      <c r="K225" s="10">
        <f t="shared" si="153"/>
        <v>9</v>
      </c>
      <c r="L225" s="10">
        <f t="shared" si="153"/>
        <v>10</v>
      </c>
      <c r="M225" s="10">
        <f t="shared" si="153"/>
        <v>11</v>
      </c>
      <c r="N225" s="10">
        <f t="shared" si="153"/>
        <v>12</v>
      </c>
      <c r="O225" s="10">
        <f t="shared" si="153"/>
        <v>13</v>
      </c>
      <c r="P225" s="10">
        <f t="shared" si="153"/>
        <v>14</v>
      </c>
      <c r="Q225" s="10">
        <f t="shared" si="153"/>
        <v>15</v>
      </c>
      <c r="R225" s="10">
        <f t="shared" si="153"/>
        <v>16</v>
      </c>
      <c r="S225" s="10">
        <f t="shared" si="153"/>
        <v>17</v>
      </c>
      <c r="T225" s="10">
        <f t="shared" si="153"/>
        <v>18</v>
      </c>
      <c r="U225" s="10">
        <f t="shared" si="153"/>
        <v>19</v>
      </c>
      <c r="V225" s="10">
        <f t="shared" si="153"/>
        <v>20</v>
      </c>
      <c r="W225" s="10">
        <f t="shared" si="153"/>
        <v>21</v>
      </c>
      <c r="X225" s="10">
        <f t="shared" si="153"/>
        <v>22</v>
      </c>
      <c r="Y225" s="10">
        <f t="shared" si="153"/>
        <v>23</v>
      </c>
      <c r="Z225" s="10">
        <f t="shared" si="153"/>
        <v>24</v>
      </c>
      <c r="AA225" s="10">
        <f t="shared" si="153"/>
        <v>25</v>
      </c>
      <c r="AB225" s="10">
        <f t="shared" si="153"/>
        <v>26</v>
      </c>
      <c r="AC225" s="10">
        <f t="shared" si="153"/>
        <v>27</v>
      </c>
      <c r="AD225" s="10">
        <f t="shared" si="153"/>
        <v>28</v>
      </c>
      <c r="AE225" s="10">
        <f t="shared" si="153"/>
        <v>29</v>
      </c>
      <c r="AF225" s="10">
        <f t="shared" si="153"/>
        <v>30</v>
      </c>
      <c r="AG225" s="10">
        <f t="shared" si="153"/>
        <v>31</v>
      </c>
      <c r="AH225" s="10">
        <f t="shared" si="153"/>
        <v>32</v>
      </c>
      <c r="AI225" s="10">
        <f t="shared" si="153"/>
        <v>33</v>
      </c>
      <c r="AJ225" s="10">
        <f t="shared" si="153"/>
        <v>34</v>
      </c>
      <c r="AK225" s="10">
        <f t="shared" si="153"/>
        <v>35</v>
      </c>
      <c r="AL225" s="10">
        <f t="shared" si="153"/>
        <v>36</v>
      </c>
      <c r="AM225" s="10">
        <f t="shared" si="153"/>
        <v>37</v>
      </c>
      <c r="AN225" s="10">
        <f t="shared" si="153"/>
        <v>38</v>
      </c>
      <c r="AO225" s="10">
        <f t="shared" si="153"/>
        <v>39</v>
      </c>
      <c r="AP225" s="10">
        <f t="shared" si="153"/>
        <v>40</v>
      </c>
      <c r="AQ225" s="10">
        <f t="shared" si="153"/>
        <v>41</v>
      </c>
      <c r="AR225" s="10">
        <f t="shared" si="153"/>
        <v>42</v>
      </c>
      <c r="AS225" s="10">
        <f t="shared" si="153"/>
        <v>43</v>
      </c>
      <c r="AT225" s="10">
        <f t="shared" si="153"/>
        <v>44</v>
      </c>
      <c r="AU225" s="10">
        <f t="shared" si="153"/>
        <v>45</v>
      </c>
      <c r="AV225" s="10">
        <f t="shared" si="153"/>
        <v>46</v>
      </c>
      <c r="AW225" s="10">
        <f t="shared" si="153"/>
        <v>47</v>
      </c>
      <c r="AX225" s="10">
        <f t="shared" si="153"/>
        <v>48</v>
      </c>
      <c r="AY225" s="10">
        <f t="shared" si="153"/>
        <v>49</v>
      </c>
      <c r="AZ225" s="10">
        <f t="shared" si="153"/>
        <v>50</v>
      </c>
      <c r="BA225" s="10">
        <f t="shared" si="153"/>
        <v>51</v>
      </c>
      <c r="BB225" s="10">
        <f t="shared" si="153"/>
        <v>52</v>
      </c>
      <c r="BC225" s="10">
        <f t="shared" si="153"/>
        <v>53</v>
      </c>
      <c r="BD225" s="10">
        <f t="shared" si="153"/>
        <v>54</v>
      </c>
      <c r="BE225" s="10">
        <f t="shared" si="153"/>
        <v>55</v>
      </c>
      <c r="BF225" s="10">
        <f t="shared" si="153"/>
        <v>56</v>
      </c>
      <c r="BG225" s="10">
        <f t="shared" si="153"/>
        <v>57</v>
      </c>
      <c r="BH225" s="10">
        <f t="shared" si="153"/>
        <v>58</v>
      </c>
      <c r="BI225" s="10">
        <f t="shared" si="153"/>
        <v>59</v>
      </c>
      <c r="BJ225" s="10">
        <f t="shared" si="153"/>
        <v>60</v>
      </c>
      <c r="BK225" s="10">
        <f t="shared" si="153"/>
        <v>61</v>
      </c>
      <c r="BL225" s="10">
        <f t="shared" si="153"/>
        <v>62</v>
      </c>
      <c r="BM225" s="10">
        <f t="shared" si="153"/>
        <v>63</v>
      </c>
      <c r="BN225" s="10">
        <f t="shared" si="153"/>
        <v>64</v>
      </c>
      <c r="BO225" s="10">
        <f t="shared" si="153"/>
        <v>65</v>
      </c>
      <c r="BP225" s="10">
        <f t="shared" ref="BP225:BZ225" si="154">+BO225+1</f>
        <v>66</v>
      </c>
      <c r="BQ225" s="10">
        <f t="shared" si="154"/>
        <v>67</v>
      </c>
      <c r="BR225" s="10">
        <f t="shared" si="154"/>
        <v>68</v>
      </c>
      <c r="BS225" s="10">
        <f t="shared" si="154"/>
        <v>69</v>
      </c>
      <c r="BT225" s="10">
        <f t="shared" si="154"/>
        <v>70</v>
      </c>
      <c r="BU225" s="10">
        <f t="shared" si="154"/>
        <v>71</v>
      </c>
      <c r="BV225" s="10">
        <f t="shared" si="154"/>
        <v>72</v>
      </c>
      <c r="BW225" s="10">
        <f t="shared" si="154"/>
        <v>73</v>
      </c>
      <c r="BX225" s="10">
        <f t="shared" si="154"/>
        <v>74</v>
      </c>
      <c r="BY225" s="10">
        <f t="shared" si="154"/>
        <v>75</v>
      </c>
      <c r="BZ225" s="10">
        <f t="shared" si="154"/>
        <v>76</v>
      </c>
      <c r="CA225" s="15" t="s">
        <v>78</v>
      </c>
    </row>
    <row r="226" spans="1:79">
      <c r="A226" s="10"/>
      <c r="B226" s="10"/>
      <c r="C226" s="71" t="s">
        <v>28</v>
      </c>
      <c r="D226" s="71" t="s">
        <v>28</v>
      </c>
      <c r="E226" s="71" t="s">
        <v>28</v>
      </c>
      <c r="F226" s="71" t="s">
        <v>28</v>
      </c>
      <c r="G226" s="71" t="s">
        <v>28</v>
      </c>
      <c r="H226" s="71" t="s">
        <v>28</v>
      </c>
      <c r="I226" s="71" t="s">
        <v>28</v>
      </c>
      <c r="J226" s="71" t="s">
        <v>28</v>
      </c>
      <c r="K226" s="71" t="s">
        <v>28</v>
      </c>
      <c r="L226" s="71" t="s">
        <v>28</v>
      </c>
      <c r="M226" s="71" t="s">
        <v>28</v>
      </c>
      <c r="N226" s="71" t="s">
        <v>28</v>
      </c>
      <c r="O226" s="71" t="s">
        <v>28</v>
      </c>
      <c r="P226" s="71" t="s">
        <v>28</v>
      </c>
      <c r="Q226" s="71" t="s">
        <v>28</v>
      </c>
      <c r="R226" s="71" t="s">
        <v>28</v>
      </c>
      <c r="S226" s="71" t="s">
        <v>28</v>
      </c>
      <c r="T226" s="71" t="s">
        <v>28</v>
      </c>
      <c r="U226" s="71" t="s">
        <v>28</v>
      </c>
      <c r="V226" s="71" t="s">
        <v>28</v>
      </c>
      <c r="W226" s="71" t="s">
        <v>28</v>
      </c>
      <c r="X226" s="71" t="s">
        <v>28</v>
      </c>
      <c r="Y226" s="71" t="s">
        <v>28</v>
      </c>
      <c r="Z226" s="71" t="s">
        <v>28</v>
      </c>
      <c r="AA226" s="71" t="s">
        <v>28</v>
      </c>
      <c r="AB226" s="71" t="s">
        <v>28</v>
      </c>
      <c r="AC226" s="71" t="s">
        <v>28</v>
      </c>
      <c r="AD226" s="71" t="s">
        <v>28</v>
      </c>
      <c r="AE226" s="71" t="s">
        <v>28</v>
      </c>
      <c r="AF226" s="71" t="s">
        <v>28</v>
      </c>
      <c r="AG226" s="71" t="s">
        <v>28</v>
      </c>
      <c r="AH226" s="71" t="s">
        <v>28</v>
      </c>
      <c r="AI226" s="71" t="s">
        <v>28</v>
      </c>
      <c r="AJ226" s="71" t="s">
        <v>28</v>
      </c>
      <c r="AK226" s="71" t="s">
        <v>28</v>
      </c>
      <c r="AL226" s="71" t="s">
        <v>28</v>
      </c>
      <c r="AM226" s="71" t="s">
        <v>28</v>
      </c>
      <c r="AN226" s="71" t="s">
        <v>28</v>
      </c>
      <c r="AO226" s="71" t="s">
        <v>28</v>
      </c>
      <c r="AP226" s="71" t="s">
        <v>28</v>
      </c>
      <c r="AQ226" s="71" t="s">
        <v>28</v>
      </c>
      <c r="AR226" s="71" t="s">
        <v>28</v>
      </c>
      <c r="AS226" s="71" t="s">
        <v>28</v>
      </c>
      <c r="AT226" s="71" t="s">
        <v>28</v>
      </c>
      <c r="AU226" s="71" t="s">
        <v>28</v>
      </c>
      <c r="AV226" s="71" t="s">
        <v>28</v>
      </c>
      <c r="AW226" s="71" t="s">
        <v>28</v>
      </c>
      <c r="AX226" s="71" t="s">
        <v>28</v>
      </c>
      <c r="AY226" s="71" t="s">
        <v>28</v>
      </c>
      <c r="AZ226" s="71" t="s">
        <v>28</v>
      </c>
      <c r="BA226" s="71" t="s">
        <v>28</v>
      </c>
      <c r="BB226" s="71" t="s">
        <v>28</v>
      </c>
      <c r="BC226" s="71" t="s">
        <v>28</v>
      </c>
      <c r="BD226" s="71" t="s">
        <v>28</v>
      </c>
      <c r="BE226" s="71" t="s">
        <v>28</v>
      </c>
      <c r="BF226" s="71" t="s">
        <v>28</v>
      </c>
      <c r="BG226" s="71" t="s">
        <v>28</v>
      </c>
      <c r="BH226" s="71" t="s">
        <v>28</v>
      </c>
      <c r="BI226" s="71" t="s">
        <v>28</v>
      </c>
      <c r="BJ226" s="71" t="s">
        <v>28</v>
      </c>
      <c r="BK226" s="71" t="s">
        <v>28</v>
      </c>
      <c r="BL226" s="71" t="s">
        <v>28</v>
      </c>
      <c r="BM226" s="71" t="s">
        <v>28</v>
      </c>
      <c r="BN226" s="71" t="s">
        <v>28</v>
      </c>
      <c r="BO226" s="71" t="s">
        <v>28</v>
      </c>
      <c r="BP226" s="71" t="s">
        <v>28</v>
      </c>
      <c r="BQ226" s="71" t="s">
        <v>28</v>
      </c>
      <c r="BR226" s="71" t="s">
        <v>28</v>
      </c>
      <c r="BS226" s="71" t="s">
        <v>28</v>
      </c>
      <c r="BT226" s="71" t="s">
        <v>28</v>
      </c>
      <c r="BU226" s="71" t="s">
        <v>28</v>
      </c>
      <c r="BV226" s="71" t="s">
        <v>28</v>
      </c>
      <c r="BW226" s="71" t="s">
        <v>28</v>
      </c>
      <c r="BX226" s="71" t="s">
        <v>28</v>
      </c>
      <c r="BY226" s="71" t="s">
        <v>28</v>
      </c>
      <c r="BZ226" s="71" t="s">
        <v>28</v>
      </c>
      <c r="CA226" s="71" t="s">
        <v>28</v>
      </c>
    </row>
    <row r="227" spans="1:79">
      <c r="A227" s="9" t="s">
        <v>72</v>
      </c>
      <c r="B227" s="9" t="s">
        <v>172</v>
      </c>
      <c r="C227" s="10">
        <f>$B28</f>
        <v>0</v>
      </c>
      <c r="D227" s="10">
        <f>$B29</f>
        <v>8308.6038949336325</v>
      </c>
      <c r="E227" s="75">
        <f>$B30</f>
        <v>8469.7098625752933</v>
      </c>
      <c r="F227" s="75">
        <f>$B31</f>
        <v>8600.5621191384671</v>
      </c>
      <c r="G227" s="75">
        <f>$B32</f>
        <v>8747.3065062368423</v>
      </c>
      <c r="H227" s="75">
        <f>$B33</f>
        <v>8895.9277900378747</v>
      </c>
      <c r="I227" s="10">
        <f>$B34</f>
        <v>9043.4871911460577</v>
      </c>
      <c r="J227" s="75">
        <f>$B35</f>
        <v>9192.8466030177806</v>
      </c>
      <c r="K227" s="75">
        <f>$B36</f>
        <v>9344.0147757795585</v>
      </c>
      <c r="L227" s="75">
        <f>$B37</f>
        <v>9497.0003200802112</v>
      </c>
      <c r="M227" s="75">
        <f>$B38</f>
        <v>9651.8117083526049</v>
      </c>
      <c r="N227" s="75">
        <f>$B39</f>
        <v>9808.4572762583957</v>
      </c>
      <c r="O227" s="75">
        <f>$B40</f>
        <v>9966.9452243144951</v>
      </c>
      <c r="P227" s="75">
        <f>$B41</f>
        <v>10127.283619699732</v>
      </c>
      <c r="Q227" s="75">
        <f>$B42</f>
        <v>10289.480398240035</v>
      </c>
      <c r="R227" s="75">
        <f>$B43</f>
        <v>10453.54336656994</v>
      </c>
      <c r="S227" s="75">
        <f>$B44</f>
        <v>10619.480204468251</v>
      </c>
      <c r="T227" s="75">
        <f>$B45</f>
        <v>10787.298467365204</v>
      </c>
      <c r="U227" s="75">
        <f>$B46</f>
        <v>10957.005589018441</v>
      </c>
      <c r="V227" s="75">
        <f>$B47</f>
        <v>11128.608884354571</v>
      </c>
      <c r="W227" s="75">
        <f>$B48</f>
        <v>11302.115552473253</v>
      </c>
      <c r="X227" s="75">
        <f>$B49</f>
        <v>11477.532679810105</v>
      </c>
      <c r="Y227" s="75">
        <f>$B50</f>
        <v>11654.867243454873</v>
      </c>
      <c r="Z227" s="75">
        <f>$B51</f>
        <v>0</v>
      </c>
      <c r="AA227" s="75">
        <f>$B52</f>
        <v>0</v>
      </c>
      <c r="AB227" s="75">
        <f>$B53</f>
        <v>0</v>
      </c>
      <c r="AC227" s="75">
        <f>$B54</f>
        <v>0</v>
      </c>
      <c r="AD227" s="75">
        <f>$B55</f>
        <v>0</v>
      </c>
      <c r="AE227" s="75">
        <f>$B56</f>
        <v>0</v>
      </c>
      <c r="AF227" s="75">
        <f>$B57</f>
        <v>0</v>
      </c>
      <c r="AG227" s="75">
        <f>$B58</f>
        <v>0</v>
      </c>
      <c r="AH227" s="75">
        <f>$B59</f>
        <v>0</v>
      </c>
      <c r="AI227" s="75">
        <f>$B60</f>
        <v>0</v>
      </c>
      <c r="AJ227" s="75">
        <f>$B61</f>
        <v>0</v>
      </c>
      <c r="AK227" s="75">
        <f>$B62</f>
        <v>0</v>
      </c>
      <c r="AL227" s="75">
        <f>$B63</f>
        <v>0</v>
      </c>
      <c r="AM227" s="75">
        <f>$B64</f>
        <v>0</v>
      </c>
      <c r="AN227" s="75">
        <f>$B65</f>
        <v>0</v>
      </c>
      <c r="AO227" s="75">
        <f>$B66</f>
        <v>0</v>
      </c>
      <c r="AP227" s="75">
        <f>$B67</f>
        <v>0</v>
      </c>
      <c r="AQ227" s="75">
        <f>$B68</f>
        <v>0</v>
      </c>
      <c r="AR227" s="10">
        <f>$B69</f>
        <v>0</v>
      </c>
      <c r="AS227" s="17">
        <f>$B70</f>
        <v>0</v>
      </c>
      <c r="AT227" s="10">
        <f>$B71</f>
        <v>0</v>
      </c>
      <c r="AU227" s="10">
        <f>$B72</f>
        <v>0</v>
      </c>
      <c r="AV227" s="10">
        <f>$B73</f>
        <v>0</v>
      </c>
      <c r="AW227" s="10">
        <f>$B74</f>
        <v>0</v>
      </c>
      <c r="AX227" s="10">
        <f>$B75</f>
        <v>0</v>
      </c>
      <c r="AY227" s="10">
        <f>$B76</f>
        <v>0</v>
      </c>
      <c r="AZ227" s="10">
        <f>$B77</f>
        <v>0</v>
      </c>
      <c r="BA227" s="10">
        <f>$B78</f>
        <v>0</v>
      </c>
      <c r="BB227" s="18">
        <f>$B79</f>
        <v>0</v>
      </c>
      <c r="BC227" s="18">
        <f>$B80</f>
        <v>0</v>
      </c>
      <c r="BD227" s="10">
        <f>$B81</f>
        <v>0</v>
      </c>
      <c r="BE227" s="10">
        <f>$B82</f>
        <v>0</v>
      </c>
      <c r="BF227" s="10">
        <f>$B83</f>
        <v>0</v>
      </c>
      <c r="BG227" s="10">
        <f>$B84</f>
        <v>0</v>
      </c>
      <c r="BH227" s="10">
        <f>$B85</f>
        <v>0</v>
      </c>
      <c r="BI227" s="10">
        <f>$B86</f>
        <v>0</v>
      </c>
      <c r="BJ227" s="10">
        <f>$B87</f>
        <v>0</v>
      </c>
      <c r="BK227" s="10">
        <f>$B88</f>
        <v>0</v>
      </c>
      <c r="BL227" s="10">
        <f>$B89</f>
        <v>0</v>
      </c>
      <c r="BM227" s="10">
        <f>$B90</f>
        <v>0</v>
      </c>
      <c r="BN227" s="10">
        <f>$B91</f>
        <v>0</v>
      </c>
      <c r="BO227" s="10">
        <f>$B92</f>
        <v>0</v>
      </c>
      <c r="BP227" s="10">
        <f>$B93</f>
        <v>0</v>
      </c>
      <c r="BQ227" s="10">
        <f>$B94</f>
        <v>0</v>
      </c>
      <c r="BR227" s="10">
        <f>$B95</f>
        <v>0</v>
      </c>
      <c r="BS227" s="10">
        <f>$B96</f>
        <v>0</v>
      </c>
      <c r="BT227" s="10">
        <f>$B97</f>
        <v>0</v>
      </c>
      <c r="BU227" s="10">
        <f>$B98</f>
        <v>0</v>
      </c>
      <c r="BV227" s="10">
        <f>$B99</f>
        <v>0</v>
      </c>
      <c r="BW227" s="10">
        <f>$B100</f>
        <v>0</v>
      </c>
      <c r="BX227" s="10">
        <f>$B101</f>
        <v>0</v>
      </c>
      <c r="BY227" s="10">
        <f>$B102</f>
        <v>0</v>
      </c>
      <c r="BZ227" s="10">
        <f>$B103</f>
        <v>0</v>
      </c>
      <c r="CA227" s="10">
        <f>SUM($C227:$BZ227)</f>
        <v>218323.88927732562</v>
      </c>
    </row>
    <row r="228" spans="1:79">
      <c r="A228" s="10"/>
      <c r="B228" s="10"/>
      <c r="C228" s="71" t="s">
        <v>28</v>
      </c>
      <c r="D228" s="71" t="s">
        <v>28</v>
      </c>
      <c r="E228" s="71" t="s">
        <v>28</v>
      </c>
      <c r="F228" s="71" t="s">
        <v>28</v>
      </c>
      <c r="G228" s="71" t="s">
        <v>28</v>
      </c>
      <c r="H228" s="71" t="s">
        <v>28</v>
      </c>
      <c r="I228" s="71" t="s">
        <v>28</v>
      </c>
      <c r="J228" s="71" t="s">
        <v>28</v>
      </c>
      <c r="K228" s="71" t="s">
        <v>28</v>
      </c>
      <c r="L228" s="71" t="s">
        <v>28</v>
      </c>
      <c r="M228" s="71" t="s">
        <v>28</v>
      </c>
      <c r="N228" s="71" t="s">
        <v>28</v>
      </c>
      <c r="O228" s="71" t="s">
        <v>28</v>
      </c>
      <c r="P228" s="71" t="s">
        <v>28</v>
      </c>
      <c r="Q228" s="71" t="s">
        <v>28</v>
      </c>
      <c r="R228" s="71" t="s">
        <v>28</v>
      </c>
      <c r="S228" s="71" t="s">
        <v>28</v>
      </c>
      <c r="T228" s="71" t="s">
        <v>28</v>
      </c>
      <c r="U228" s="71" t="s">
        <v>28</v>
      </c>
      <c r="V228" s="71" t="s">
        <v>28</v>
      </c>
      <c r="W228" s="71" t="s">
        <v>28</v>
      </c>
      <c r="X228" s="71" t="s">
        <v>28</v>
      </c>
      <c r="Y228" s="71" t="s">
        <v>28</v>
      </c>
      <c r="Z228" s="71" t="s">
        <v>28</v>
      </c>
      <c r="AA228" s="71" t="s">
        <v>28</v>
      </c>
      <c r="AB228" s="71" t="s">
        <v>28</v>
      </c>
      <c r="AC228" s="71" t="s">
        <v>28</v>
      </c>
      <c r="AD228" s="71" t="s">
        <v>28</v>
      </c>
      <c r="AE228" s="71" t="s">
        <v>28</v>
      </c>
      <c r="AF228" s="71" t="s">
        <v>28</v>
      </c>
      <c r="AG228" s="71" t="s">
        <v>28</v>
      </c>
      <c r="AH228" s="71" t="s">
        <v>28</v>
      </c>
      <c r="AI228" s="71" t="s">
        <v>28</v>
      </c>
      <c r="AJ228" s="71" t="s">
        <v>28</v>
      </c>
      <c r="AK228" s="71" t="s">
        <v>28</v>
      </c>
      <c r="AL228" s="71" t="s">
        <v>28</v>
      </c>
      <c r="AM228" s="71" t="s">
        <v>28</v>
      </c>
      <c r="AN228" s="71" t="s">
        <v>28</v>
      </c>
      <c r="AO228" s="71" t="s">
        <v>28</v>
      </c>
      <c r="AP228" s="71" t="s">
        <v>28</v>
      </c>
      <c r="AQ228" s="71" t="s">
        <v>28</v>
      </c>
      <c r="AR228" s="71" t="s">
        <v>28</v>
      </c>
      <c r="AS228" s="71" t="s">
        <v>28</v>
      </c>
      <c r="AT228" s="71" t="s">
        <v>28</v>
      </c>
      <c r="AU228" s="71" t="s">
        <v>28</v>
      </c>
      <c r="AV228" s="71" t="s">
        <v>28</v>
      </c>
      <c r="AW228" s="71" t="s">
        <v>28</v>
      </c>
      <c r="AX228" s="71" t="s">
        <v>28</v>
      </c>
      <c r="AY228" s="71" t="s">
        <v>28</v>
      </c>
      <c r="AZ228" s="71" t="s">
        <v>28</v>
      </c>
      <c r="BA228" s="71" t="s">
        <v>28</v>
      </c>
      <c r="BB228" s="71" t="s">
        <v>28</v>
      </c>
      <c r="BC228" s="71" t="s">
        <v>28</v>
      </c>
      <c r="BD228" s="71" t="s">
        <v>28</v>
      </c>
      <c r="BE228" s="71" t="s">
        <v>28</v>
      </c>
      <c r="BF228" s="71" t="s">
        <v>28</v>
      </c>
      <c r="BG228" s="71" t="s">
        <v>28</v>
      </c>
      <c r="BH228" s="71" t="s">
        <v>28</v>
      </c>
      <c r="BI228" s="71" t="s">
        <v>28</v>
      </c>
      <c r="BJ228" s="71" t="s">
        <v>28</v>
      </c>
      <c r="BK228" s="71" t="s">
        <v>28</v>
      </c>
      <c r="BL228" s="71" t="s">
        <v>28</v>
      </c>
      <c r="BM228" s="71" t="s">
        <v>28</v>
      </c>
      <c r="BN228" s="71" t="s">
        <v>28</v>
      </c>
      <c r="BO228" s="71" t="s">
        <v>28</v>
      </c>
      <c r="BP228" s="71" t="s">
        <v>28</v>
      </c>
      <c r="BQ228" s="71" t="s">
        <v>28</v>
      </c>
      <c r="BR228" s="71" t="s">
        <v>28</v>
      </c>
      <c r="BS228" s="71" t="s">
        <v>28</v>
      </c>
      <c r="BT228" s="71" t="s">
        <v>28</v>
      </c>
      <c r="BU228" s="71" t="s">
        <v>28</v>
      </c>
      <c r="BV228" s="71" t="s">
        <v>28</v>
      </c>
      <c r="BW228" s="71" t="s">
        <v>28</v>
      </c>
      <c r="BX228" s="71" t="s">
        <v>28</v>
      </c>
      <c r="BY228" s="71" t="s">
        <v>28</v>
      </c>
      <c r="BZ228" s="71" t="s">
        <v>28</v>
      </c>
      <c r="CA228" s="71" t="s">
        <v>28</v>
      </c>
    </row>
    <row r="229" spans="1:79">
      <c r="A229" s="81">
        <f>IF($B229=1,1/$D$9,IF($B229=$D$9+1,0,IF($B229&gt;$D$9,0,1/$D$9)))</f>
        <v>0.1</v>
      </c>
      <c r="B229" s="10">
        <f>+B228+1</f>
        <v>1</v>
      </c>
      <c r="C229" s="77">
        <f>C$227*$A229</f>
        <v>0</v>
      </c>
      <c r="E229" s="19"/>
      <c r="F229" s="19"/>
      <c r="G229" s="19"/>
      <c r="H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S229" s="17"/>
      <c r="AT229" s="10"/>
      <c r="AU229" s="10"/>
      <c r="AV229" s="10"/>
      <c r="AW229" s="10"/>
      <c r="AX229" s="10"/>
      <c r="AY229" s="10"/>
      <c r="AZ229" s="10"/>
      <c r="BA229" s="10"/>
      <c r="BB229" s="18"/>
      <c r="BC229" s="18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CA229" s="10">
        <f t="shared" ref="CA229:CA292" si="155">SUM($C229:$BZ229)</f>
        <v>0</v>
      </c>
    </row>
    <row r="230" spans="1:79">
      <c r="A230" s="81">
        <f t="shared" ref="A230:A293" si="156">IF($B230=1,1/$D$9,IF($B230=$D$9+1,0,IF($B230&gt;$D$9,0,1/$D$9)))</f>
        <v>0.1</v>
      </c>
      <c r="B230" s="10">
        <f t="shared" ref="B230:B293" si="157">+B229+1</f>
        <v>2</v>
      </c>
      <c r="C230" s="77">
        <f t="shared" ref="C230:C293" si="158">C$227*$A230</f>
        <v>0</v>
      </c>
      <c r="D230" s="15">
        <f>D$227*$A229</f>
        <v>830.8603894933633</v>
      </c>
      <c r="E230" s="19"/>
      <c r="F230" s="19"/>
      <c r="G230" s="19"/>
      <c r="H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S230" s="17"/>
      <c r="AT230" s="10"/>
      <c r="AU230" s="10"/>
      <c r="AV230" s="10"/>
      <c r="AW230" s="10"/>
      <c r="AX230" s="10"/>
      <c r="AY230" s="10"/>
      <c r="AZ230" s="10"/>
      <c r="BA230" s="10"/>
      <c r="BB230" s="18"/>
      <c r="BC230" s="18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CA230" s="10">
        <f t="shared" si="155"/>
        <v>830.8603894933633</v>
      </c>
    </row>
    <row r="231" spans="1:79">
      <c r="A231" s="81">
        <f t="shared" si="156"/>
        <v>0.1</v>
      </c>
      <c r="B231" s="10">
        <f t="shared" si="157"/>
        <v>3</v>
      </c>
      <c r="C231" s="77">
        <f t="shared" si="158"/>
        <v>0</v>
      </c>
      <c r="D231" s="15">
        <f t="shared" ref="D231:D294" si="159">D$227*$A230</f>
        <v>830.8603894933633</v>
      </c>
      <c r="E231" s="19">
        <f>E$227*$A229</f>
        <v>846.97098625752938</v>
      </c>
      <c r="F231" s="19"/>
      <c r="G231" s="19"/>
      <c r="H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S231" s="17"/>
      <c r="AT231" s="10"/>
      <c r="AU231" s="10"/>
      <c r="AV231" s="10"/>
      <c r="AW231" s="10"/>
      <c r="AX231" s="10"/>
      <c r="AY231" s="10"/>
      <c r="AZ231" s="10"/>
      <c r="BA231" s="10"/>
      <c r="BB231" s="18"/>
      <c r="BC231" s="18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CA231" s="10">
        <f t="shared" si="155"/>
        <v>1677.8313757508927</v>
      </c>
    </row>
    <row r="232" spans="1:79">
      <c r="A232" s="81">
        <f t="shared" si="156"/>
        <v>0.1</v>
      </c>
      <c r="B232" s="10">
        <f t="shared" si="157"/>
        <v>4</v>
      </c>
      <c r="C232" s="77">
        <f t="shared" si="158"/>
        <v>0</v>
      </c>
      <c r="D232" s="15">
        <f t="shared" si="159"/>
        <v>830.8603894933633</v>
      </c>
      <c r="E232" s="19">
        <f t="shared" ref="E232:E295" si="160">E$227*$A230</f>
        <v>846.97098625752938</v>
      </c>
      <c r="F232" s="19">
        <f>F$227*$A229</f>
        <v>860.05621191384671</v>
      </c>
      <c r="G232" s="19"/>
      <c r="H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S232" s="17"/>
      <c r="AT232" s="10"/>
      <c r="AU232" s="10"/>
      <c r="AV232" s="10"/>
      <c r="AW232" s="10"/>
      <c r="AX232" s="10"/>
      <c r="AY232" s="10"/>
      <c r="AZ232" s="10"/>
      <c r="BA232" s="10"/>
      <c r="BB232" s="18"/>
      <c r="BC232" s="18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CA232" s="10">
        <f t="shared" si="155"/>
        <v>2537.8875876647394</v>
      </c>
    </row>
    <row r="233" spans="1:79">
      <c r="A233" s="81">
        <f t="shared" si="156"/>
        <v>0.1</v>
      </c>
      <c r="B233" s="10">
        <f t="shared" si="157"/>
        <v>5</v>
      </c>
      <c r="C233" s="77">
        <f t="shared" si="158"/>
        <v>0</v>
      </c>
      <c r="D233" s="15">
        <f t="shared" si="159"/>
        <v>830.8603894933633</v>
      </c>
      <c r="E233" s="19">
        <f t="shared" si="160"/>
        <v>846.97098625752938</v>
      </c>
      <c r="F233" s="19">
        <f t="shared" ref="F233:F296" si="161">F$227*$A230</f>
        <v>860.05621191384671</v>
      </c>
      <c r="G233" s="19">
        <f>G$227*$A229</f>
        <v>874.73065062368426</v>
      </c>
      <c r="H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S233" s="17"/>
      <c r="AT233" s="10"/>
      <c r="AU233" s="10"/>
      <c r="AV233" s="10"/>
      <c r="AW233" s="10"/>
      <c r="AX233" s="10"/>
      <c r="AY233" s="10"/>
      <c r="AZ233" s="10"/>
      <c r="BA233" s="10"/>
      <c r="BB233" s="18"/>
      <c r="BC233" s="18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CA233" s="10">
        <f t="shared" si="155"/>
        <v>3412.6182382884235</v>
      </c>
    </row>
    <row r="234" spans="1:79">
      <c r="A234" s="81">
        <f t="shared" si="156"/>
        <v>0.1</v>
      </c>
      <c r="B234" s="10">
        <f t="shared" si="157"/>
        <v>6</v>
      </c>
      <c r="C234" s="77">
        <f t="shared" si="158"/>
        <v>0</v>
      </c>
      <c r="D234" s="15">
        <f t="shared" si="159"/>
        <v>830.8603894933633</v>
      </c>
      <c r="E234" s="19">
        <f t="shared" si="160"/>
        <v>846.97098625752938</v>
      </c>
      <c r="F234" s="19">
        <f t="shared" si="161"/>
        <v>860.05621191384671</v>
      </c>
      <c r="G234" s="19">
        <f t="shared" ref="G234:G297" si="162">G$227*$A230</f>
        <v>874.73065062368426</v>
      </c>
      <c r="H234" s="19">
        <f>H$227*$A229</f>
        <v>889.59277900378754</v>
      </c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S234" s="17"/>
      <c r="AT234" s="10"/>
      <c r="AU234" s="10"/>
      <c r="AV234" s="10"/>
      <c r="AW234" s="10"/>
      <c r="AX234" s="10"/>
      <c r="AY234" s="10"/>
      <c r="AZ234" s="10"/>
      <c r="BA234" s="10"/>
      <c r="BB234" s="18"/>
      <c r="BC234" s="18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CA234" s="10">
        <f t="shared" si="155"/>
        <v>4302.2110172922112</v>
      </c>
    </row>
    <row r="235" spans="1:79">
      <c r="A235" s="81">
        <f t="shared" si="156"/>
        <v>0.1</v>
      </c>
      <c r="B235" s="10">
        <f t="shared" si="157"/>
        <v>7</v>
      </c>
      <c r="C235" s="77">
        <f t="shared" si="158"/>
        <v>0</v>
      </c>
      <c r="D235" s="15">
        <f t="shared" si="159"/>
        <v>830.8603894933633</v>
      </c>
      <c r="E235" s="19">
        <f t="shared" si="160"/>
        <v>846.97098625752938</v>
      </c>
      <c r="F235" s="19">
        <f t="shared" si="161"/>
        <v>860.05621191384671</v>
      </c>
      <c r="G235" s="19">
        <f t="shared" si="162"/>
        <v>874.73065062368426</v>
      </c>
      <c r="H235" s="19">
        <f t="shared" ref="H235:H298" si="163">H$227*$A230</f>
        <v>889.59277900378754</v>
      </c>
      <c r="I235" s="15">
        <f>I$227*$A229</f>
        <v>904.34871911460584</v>
      </c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S235" s="17"/>
      <c r="AT235" s="10"/>
      <c r="AU235" s="10"/>
      <c r="AV235" s="10"/>
      <c r="AW235" s="10"/>
      <c r="AX235" s="10"/>
      <c r="AY235" s="10"/>
      <c r="AZ235" s="10"/>
      <c r="BA235" s="10"/>
      <c r="BB235" s="18"/>
      <c r="BC235" s="18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CA235" s="10">
        <f t="shared" si="155"/>
        <v>5206.5597364068171</v>
      </c>
    </row>
    <row r="236" spans="1:79">
      <c r="A236" s="81">
        <f t="shared" si="156"/>
        <v>0.1</v>
      </c>
      <c r="B236" s="10">
        <f t="shared" si="157"/>
        <v>8</v>
      </c>
      <c r="C236" s="77">
        <f t="shared" si="158"/>
        <v>0</v>
      </c>
      <c r="D236" s="15">
        <f t="shared" si="159"/>
        <v>830.8603894933633</v>
      </c>
      <c r="E236" s="19">
        <f t="shared" si="160"/>
        <v>846.97098625752938</v>
      </c>
      <c r="F236" s="19">
        <f t="shared" si="161"/>
        <v>860.05621191384671</v>
      </c>
      <c r="G236" s="19">
        <f t="shared" si="162"/>
        <v>874.73065062368426</v>
      </c>
      <c r="H236" s="19">
        <f t="shared" si="163"/>
        <v>889.59277900378754</v>
      </c>
      <c r="I236" s="15">
        <f t="shared" ref="I236:I299" si="164">I$227*$A230</f>
        <v>904.34871911460584</v>
      </c>
      <c r="J236" s="19">
        <f>J$227*$A229</f>
        <v>919.2846603017781</v>
      </c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S236" s="17"/>
      <c r="AT236" s="10"/>
      <c r="AU236" s="10"/>
      <c r="AV236" s="10"/>
      <c r="AW236" s="10"/>
      <c r="AX236" s="10"/>
      <c r="AY236" s="10"/>
      <c r="AZ236" s="10"/>
      <c r="BA236" s="10"/>
      <c r="BB236" s="18"/>
      <c r="BC236" s="18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CA236" s="10">
        <f t="shared" si="155"/>
        <v>6125.844396708595</v>
      </c>
    </row>
    <row r="237" spans="1:79">
      <c r="A237" s="81">
        <f t="shared" si="156"/>
        <v>0.1</v>
      </c>
      <c r="B237" s="10">
        <f t="shared" si="157"/>
        <v>9</v>
      </c>
      <c r="C237" s="77">
        <f t="shared" si="158"/>
        <v>0</v>
      </c>
      <c r="D237" s="15">
        <f t="shared" si="159"/>
        <v>830.8603894933633</v>
      </c>
      <c r="E237" s="19">
        <f t="shared" si="160"/>
        <v>846.97098625752938</v>
      </c>
      <c r="F237" s="19">
        <f t="shared" si="161"/>
        <v>860.05621191384671</v>
      </c>
      <c r="G237" s="19">
        <f t="shared" si="162"/>
        <v>874.73065062368426</v>
      </c>
      <c r="H237" s="19">
        <f t="shared" si="163"/>
        <v>889.59277900378754</v>
      </c>
      <c r="I237" s="15">
        <f t="shared" si="164"/>
        <v>904.34871911460584</v>
      </c>
      <c r="J237" s="19">
        <f t="shared" ref="J237:J300" si="165">J$227*$A230</f>
        <v>919.2846603017781</v>
      </c>
      <c r="K237" s="19">
        <f>K$227*$A229</f>
        <v>934.40147757795592</v>
      </c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S237" s="17"/>
      <c r="AT237" s="10"/>
      <c r="AU237" s="10"/>
      <c r="AV237" s="10"/>
      <c r="AW237" s="10"/>
      <c r="AX237" s="10"/>
      <c r="AY237" s="10"/>
      <c r="AZ237" s="10"/>
      <c r="BA237" s="10"/>
      <c r="BB237" s="18"/>
      <c r="BC237" s="18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CA237" s="10">
        <f t="shared" si="155"/>
        <v>7060.245874286551</v>
      </c>
    </row>
    <row r="238" spans="1:79">
      <c r="A238" s="81">
        <f t="shared" si="156"/>
        <v>0.1</v>
      </c>
      <c r="B238" s="10">
        <f t="shared" si="157"/>
        <v>10</v>
      </c>
      <c r="C238" s="77">
        <f t="shared" si="158"/>
        <v>0</v>
      </c>
      <c r="D238" s="15">
        <f t="shared" si="159"/>
        <v>830.8603894933633</v>
      </c>
      <c r="E238" s="19">
        <f t="shared" si="160"/>
        <v>846.97098625752938</v>
      </c>
      <c r="F238" s="19">
        <f t="shared" si="161"/>
        <v>860.05621191384671</v>
      </c>
      <c r="G238" s="19">
        <f t="shared" si="162"/>
        <v>874.73065062368426</v>
      </c>
      <c r="H238" s="19">
        <f t="shared" si="163"/>
        <v>889.59277900378754</v>
      </c>
      <c r="I238" s="15">
        <f t="shared" si="164"/>
        <v>904.34871911460584</v>
      </c>
      <c r="J238" s="19">
        <f t="shared" si="165"/>
        <v>919.2846603017781</v>
      </c>
      <c r="K238" s="19">
        <f t="shared" ref="K238:K301" si="166">K$227*$A230</f>
        <v>934.40147757795592</v>
      </c>
      <c r="L238" s="19">
        <f>L$227*$A229</f>
        <v>949.70003200802114</v>
      </c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S238" s="17"/>
      <c r="AT238" s="10"/>
      <c r="AU238" s="10"/>
      <c r="AV238" s="10"/>
      <c r="AW238" s="10"/>
      <c r="AX238" s="10"/>
      <c r="AY238" s="10"/>
      <c r="AZ238" s="10"/>
      <c r="BA238" s="10"/>
      <c r="BB238" s="18"/>
      <c r="BC238" s="18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CA238" s="10">
        <f t="shared" si="155"/>
        <v>8009.9459062945725</v>
      </c>
    </row>
    <row r="239" spans="1:79">
      <c r="A239" s="81">
        <f t="shared" si="156"/>
        <v>0</v>
      </c>
      <c r="B239" s="10">
        <f t="shared" si="157"/>
        <v>11</v>
      </c>
      <c r="C239" s="77">
        <f t="shared" si="158"/>
        <v>0</v>
      </c>
      <c r="D239" s="15">
        <f t="shared" si="159"/>
        <v>830.8603894933633</v>
      </c>
      <c r="E239" s="19">
        <f t="shared" si="160"/>
        <v>846.97098625752938</v>
      </c>
      <c r="F239" s="19">
        <f t="shared" si="161"/>
        <v>860.05621191384671</v>
      </c>
      <c r="G239" s="19">
        <f t="shared" si="162"/>
        <v>874.73065062368426</v>
      </c>
      <c r="H239" s="19">
        <f t="shared" si="163"/>
        <v>889.59277900378754</v>
      </c>
      <c r="I239" s="15">
        <f t="shared" si="164"/>
        <v>904.34871911460584</v>
      </c>
      <c r="J239" s="19">
        <f t="shared" si="165"/>
        <v>919.2846603017781</v>
      </c>
      <c r="K239" s="19">
        <f t="shared" si="166"/>
        <v>934.40147757795592</v>
      </c>
      <c r="L239" s="19">
        <f t="shared" ref="L239:L302" si="167">L$227*$A230</f>
        <v>949.70003200802114</v>
      </c>
      <c r="M239" s="19">
        <f>M$227*$A229</f>
        <v>965.18117083526056</v>
      </c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S239" s="17"/>
      <c r="AT239" s="10"/>
      <c r="AU239" s="10"/>
      <c r="AV239" s="10"/>
      <c r="AW239" s="10"/>
      <c r="AX239" s="10"/>
      <c r="AY239" s="10"/>
      <c r="AZ239" s="10"/>
      <c r="BA239" s="10"/>
      <c r="BB239" s="18"/>
      <c r="BC239" s="18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CA239" s="10">
        <f t="shared" si="155"/>
        <v>8975.1270771298332</v>
      </c>
    </row>
    <row r="240" spans="1:79">
      <c r="A240" s="81">
        <f t="shared" si="156"/>
        <v>0</v>
      </c>
      <c r="B240" s="10">
        <f t="shared" si="157"/>
        <v>12</v>
      </c>
      <c r="C240" s="77">
        <f t="shared" si="158"/>
        <v>0</v>
      </c>
      <c r="D240" s="15">
        <f t="shared" si="159"/>
        <v>0</v>
      </c>
      <c r="E240" s="19">
        <f t="shared" si="160"/>
        <v>846.97098625752938</v>
      </c>
      <c r="F240" s="19">
        <f t="shared" si="161"/>
        <v>860.05621191384671</v>
      </c>
      <c r="G240" s="19">
        <f t="shared" si="162"/>
        <v>874.73065062368426</v>
      </c>
      <c r="H240" s="19">
        <f t="shared" si="163"/>
        <v>889.59277900378754</v>
      </c>
      <c r="I240" s="15">
        <f t="shared" si="164"/>
        <v>904.34871911460584</v>
      </c>
      <c r="J240" s="19">
        <f t="shared" si="165"/>
        <v>919.2846603017781</v>
      </c>
      <c r="K240" s="19">
        <f t="shared" si="166"/>
        <v>934.40147757795592</v>
      </c>
      <c r="L240" s="19">
        <f t="shared" si="167"/>
        <v>949.70003200802114</v>
      </c>
      <c r="M240" s="19">
        <f t="shared" ref="M240:M303" si="168">M$227*$A230</f>
        <v>965.18117083526056</v>
      </c>
      <c r="N240" s="19">
        <f>N$227*$A229</f>
        <v>980.84572762583957</v>
      </c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S240" s="17"/>
      <c r="AT240" s="10"/>
      <c r="AU240" s="10"/>
      <c r="AV240" s="10"/>
      <c r="AW240" s="10"/>
      <c r="AX240" s="10"/>
      <c r="AY240" s="10"/>
      <c r="AZ240" s="10"/>
      <c r="BA240" s="10"/>
      <c r="BB240" s="18"/>
      <c r="BC240" s="18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CA240" s="10">
        <f t="shared" si="155"/>
        <v>9125.1124152623088</v>
      </c>
    </row>
    <row r="241" spans="1:79">
      <c r="A241" s="81">
        <f t="shared" si="156"/>
        <v>0</v>
      </c>
      <c r="B241" s="10">
        <f t="shared" si="157"/>
        <v>13</v>
      </c>
      <c r="C241" s="77">
        <f t="shared" si="158"/>
        <v>0</v>
      </c>
      <c r="D241" s="15">
        <f t="shared" si="159"/>
        <v>0</v>
      </c>
      <c r="E241" s="19">
        <f t="shared" si="160"/>
        <v>0</v>
      </c>
      <c r="F241" s="19">
        <f t="shared" si="161"/>
        <v>860.05621191384671</v>
      </c>
      <c r="G241" s="19">
        <f t="shared" si="162"/>
        <v>874.73065062368426</v>
      </c>
      <c r="H241" s="19">
        <f t="shared" si="163"/>
        <v>889.59277900378754</v>
      </c>
      <c r="I241" s="15">
        <f t="shared" si="164"/>
        <v>904.34871911460584</v>
      </c>
      <c r="J241" s="19">
        <f t="shared" si="165"/>
        <v>919.2846603017781</v>
      </c>
      <c r="K241" s="19">
        <f t="shared" si="166"/>
        <v>934.40147757795592</v>
      </c>
      <c r="L241" s="19">
        <f t="shared" si="167"/>
        <v>949.70003200802114</v>
      </c>
      <c r="M241" s="19">
        <f t="shared" si="168"/>
        <v>965.18117083526056</v>
      </c>
      <c r="N241" s="19">
        <f t="shared" ref="N241:N304" si="169">N$227*$A230</f>
        <v>980.84572762583957</v>
      </c>
      <c r="O241" s="19">
        <f>O$227*$A229</f>
        <v>996.69452243144951</v>
      </c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S241" s="17"/>
      <c r="AT241" s="10"/>
      <c r="AU241" s="10"/>
      <c r="AV241" s="10"/>
      <c r="AW241" s="10"/>
      <c r="AX241" s="10"/>
      <c r="AY241" s="10"/>
      <c r="AZ241" s="10"/>
      <c r="BA241" s="10"/>
      <c r="BB241" s="18"/>
      <c r="BC241" s="18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CA241" s="10">
        <f t="shared" si="155"/>
        <v>9274.8359514362292</v>
      </c>
    </row>
    <row r="242" spans="1:79">
      <c r="A242" s="81">
        <f t="shared" si="156"/>
        <v>0</v>
      </c>
      <c r="B242" s="10">
        <f t="shared" si="157"/>
        <v>14</v>
      </c>
      <c r="C242" s="77">
        <f t="shared" si="158"/>
        <v>0</v>
      </c>
      <c r="D242" s="15">
        <f t="shared" si="159"/>
        <v>0</v>
      </c>
      <c r="E242" s="19">
        <f t="shared" si="160"/>
        <v>0</v>
      </c>
      <c r="F242" s="19">
        <f t="shared" si="161"/>
        <v>0</v>
      </c>
      <c r="G242" s="19">
        <f t="shared" si="162"/>
        <v>874.73065062368426</v>
      </c>
      <c r="H242" s="19">
        <f t="shared" si="163"/>
        <v>889.59277900378754</v>
      </c>
      <c r="I242" s="15">
        <f t="shared" si="164"/>
        <v>904.34871911460584</v>
      </c>
      <c r="J242" s="19">
        <f t="shared" si="165"/>
        <v>919.2846603017781</v>
      </c>
      <c r="K242" s="19">
        <f t="shared" si="166"/>
        <v>934.40147757795592</v>
      </c>
      <c r="L242" s="19">
        <f t="shared" si="167"/>
        <v>949.70003200802114</v>
      </c>
      <c r="M242" s="19">
        <f t="shared" si="168"/>
        <v>965.18117083526056</v>
      </c>
      <c r="N242" s="19">
        <f t="shared" si="169"/>
        <v>980.84572762583957</v>
      </c>
      <c r="O242" s="19">
        <f t="shared" ref="O242:O304" si="170">O$227*$A230</f>
        <v>996.69452243144951</v>
      </c>
      <c r="P242" s="19">
        <f>P$227*$A229</f>
        <v>1012.7283619699733</v>
      </c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S242" s="17"/>
      <c r="AT242" s="10"/>
      <c r="AU242" s="10"/>
      <c r="AV242" s="10"/>
      <c r="AW242" s="10"/>
      <c r="AX242" s="10"/>
      <c r="AY242" s="10"/>
      <c r="AZ242" s="10"/>
      <c r="BA242" s="10"/>
      <c r="BB242" s="18"/>
      <c r="BC242" s="18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CA242" s="10">
        <f t="shared" si="155"/>
        <v>9427.5081014923562</v>
      </c>
    </row>
    <row r="243" spans="1:79">
      <c r="A243" s="81">
        <f t="shared" si="156"/>
        <v>0</v>
      </c>
      <c r="B243" s="10">
        <f t="shared" si="157"/>
        <v>15</v>
      </c>
      <c r="C243" s="77">
        <f t="shared" si="158"/>
        <v>0</v>
      </c>
      <c r="D243" s="15">
        <f t="shared" si="159"/>
        <v>0</v>
      </c>
      <c r="E243" s="19">
        <f t="shared" si="160"/>
        <v>0</v>
      </c>
      <c r="F243" s="19">
        <f t="shared" si="161"/>
        <v>0</v>
      </c>
      <c r="G243" s="19">
        <f t="shared" si="162"/>
        <v>0</v>
      </c>
      <c r="H243" s="19">
        <f t="shared" si="163"/>
        <v>889.59277900378754</v>
      </c>
      <c r="I243" s="15">
        <f t="shared" si="164"/>
        <v>904.34871911460584</v>
      </c>
      <c r="J243" s="19">
        <f t="shared" si="165"/>
        <v>919.2846603017781</v>
      </c>
      <c r="K243" s="19">
        <f t="shared" si="166"/>
        <v>934.40147757795592</v>
      </c>
      <c r="L243" s="19">
        <f t="shared" si="167"/>
        <v>949.70003200802114</v>
      </c>
      <c r="M243" s="19">
        <f t="shared" si="168"/>
        <v>965.18117083526056</v>
      </c>
      <c r="N243" s="19">
        <f t="shared" si="169"/>
        <v>980.84572762583957</v>
      </c>
      <c r="O243" s="19">
        <f t="shared" si="170"/>
        <v>996.69452243144951</v>
      </c>
      <c r="P243" s="19">
        <f t="shared" ref="P243:P304" si="171">P$227*$A230</f>
        <v>1012.7283619699733</v>
      </c>
      <c r="Q243" s="19">
        <f>Q$227*$A229</f>
        <v>1028.9480398240037</v>
      </c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S243" s="17"/>
      <c r="AT243" s="10"/>
      <c r="AU243" s="10"/>
      <c r="AV243" s="10"/>
      <c r="AW243" s="10"/>
      <c r="AX243" s="10"/>
      <c r="AY243" s="10"/>
      <c r="AZ243" s="10"/>
      <c r="BA243" s="10"/>
      <c r="BB243" s="18"/>
      <c r="BC243" s="18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CA243" s="10">
        <f t="shared" si="155"/>
        <v>9581.7254906926755</v>
      </c>
    </row>
    <row r="244" spans="1:79">
      <c r="A244" s="81">
        <f t="shared" si="156"/>
        <v>0</v>
      </c>
      <c r="B244" s="10">
        <f t="shared" si="157"/>
        <v>16</v>
      </c>
      <c r="C244" s="77">
        <f t="shared" si="158"/>
        <v>0</v>
      </c>
      <c r="D244" s="15">
        <f t="shared" si="159"/>
        <v>0</v>
      </c>
      <c r="E244" s="19">
        <f t="shared" si="160"/>
        <v>0</v>
      </c>
      <c r="F244" s="19">
        <f t="shared" si="161"/>
        <v>0</v>
      </c>
      <c r="G244" s="19">
        <f t="shared" si="162"/>
        <v>0</v>
      </c>
      <c r="H244" s="19">
        <f t="shared" si="163"/>
        <v>0</v>
      </c>
      <c r="I244" s="15">
        <f t="shared" si="164"/>
        <v>904.34871911460584</v>
      </c>
      <c r="J244" s="19">
        <f t="shared" si="165"/>
        <v>919.2846603017781</v>
      </c>
      <c r="K244" s="19">
        <f t="shared" si="166"/>
        <v>934.40147757795592</v>
      </c>
      <c r="L244" s="19">
        <f t="shared" si="167"/>
        <v>949.70003200802114</v>
      </c>
      <c r="M244" s="19">
        <f t="shared" si="168"/>
        <v>965.18117083526056</v>
      </c>
      <c r="N244" s="19">
        <f t="shared" si="169"/>
        <v>980.84572762583957</v>
      </c>
      <c r="O244" s="19">
        <f t="shared" si="170"/>
        <v>996.69452243144951</v>
      </c>
      <c r="P244" s="19">
        <f t="shared" si="171"/>
        <v>1012.7283619699733</v>
      </c>
      <c r="Q244" s="19">
        <f t="shared" ref="Q244:Q304" si="172">Q$227*$A230</f>
        <v>1028.9480398240037</v>
      </c>
      <c r="R244" s="19">
        <f>R$227*$A229</f>
        <v>1045.3543366569941</v>
      </c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S244" s="17"/>
      <c r="AT244" s="10"/>
      <c r="AU244" s="10"/>
      <c r="AV244" s="10"/>
      <c r="AW244" s="10"/>
      <c r="AX244" s="10"/>
      <c r="AY244" s="10"/>
      <c r="AZ244" s="10"/>
      <c r="BA244" s="10"/>
      <c r="BB244" s="18"/>
      <c r="BC244" s="18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CA244" s="10">
        <f t="shared" si="155"/>
        <v>9737.4870483458799</v>
      </c>
    </row>
    <row r="245" spans="1:79">
      <c r="A245" s="81">
        <f t="shared" si="156"/>
        <v>0</v>
      </c>
      <c r="B245" s="10">
        <f t="shared" si="157"/>
        <v>17</v>
      </c>
      <c r="C245" s="77">
        <f t="shared" si="158"/>
        <v>0</v>
      </c>
      <c r="D245" s="15">
        <f t="shared" si="159"/>
        <v>0</v>
      </c>
      <c r="E245" s="19">
        <f t="shared" si="160"/>
        <v>0</v>
      </c>
      <c r="F245" s="19">
        <f t="shared" si="161"/>
        <v>0</v>
      </c>
      <c r="G245" s="19">
        <f t="shared" si="162"/>
        <v>0</v>
      </c>
      <c r="H245" s="19">
        <f t="shared" si="163"/>
        <v>0</v>
      </c>
      <c r="I245" s="15">
        <f t="shared" si="164"/>
        <v>0</v>
      </c>
      <c r="J245" s="19">
        <f t="shared" si="165"/>
        <v>919.2846603017781</v>
      </c>
      <c r="K245" s="19">
        <f t="shared" si="166"/>
        <v>934.40147757795592</v>
      </c>
      <c r="L245" s="19">
        <f t="shared" si="167"/>
        <v>949.70003200802114</v>
      </c>
      <c r="M245" s="19">
        <f t="shared" si="168"/>
        <v>965.18117083526056</v>
      </c>
      <c r="N245" s="19">
        <f t="shared" si="169"/>
        <v>980.84572762583957</v>
      </c>
      <c r="O245" s="19">
        <f t="shared" si="170"/>
        <v>996.69452243144951</v>
      </c>
      <c r="P245" s="19">
        <f t="shared" si="171"/>
        <v>1012.7283619699733</v>
      </c>
      <c r="Q245" s="19">
        <f t="shared" si="172"/>
        <v>1028.9480398240037</v>
      </c>
      <c r="R245" s="19">
        <f t="shared" ref="R245:R304" si="173">R$227*$A230</f>
        <v>1045.3543366569941</v>
      </c>
      <c r="S245" s="19">
        <f>S$227*$A229</f>
        <v>1061.9480204468252</v>
      </c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S245" s="17"/>
      <c r="AT245" s="10"/>
      <c r="AU245" s="10"/>
      <c r="AV245" s="10"/>
      <c r="AW245" s="10"/>
      <c r="AX245" s="10"/>
      <c r="AY245" s="10"/>
      <c r="AZ245" s="10"/>
      <c r="BA245" s="10"/>
      <c r="BB245" s="18"/>
      <c r="BC245" s="18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CA245" s="10">
        <f t="shared" si="155"/>
        <v>9895.0863496781021</v>
      </c>
    </row>
    <row r="246" spans="1:79">
      <c r="A246" s="81">
        <f t="shared" si="156"/>
        <v>0</v>
      </c>
      <c r="B246" s="10">
        <f t="shared" si="157"/>
        <v>18</v>
      </c>
      <c r="C246" s="77">
        <f t="shared" si="158"/>
        <v>0</v>
      </c>
      <c r="D246" s="15">
        <f t="shared" si="159"/>
        <v>0</v>
      </c>
      <c r="E246" s="19">
        <f t="shared" si="160"/>
        <v>0</v>
      </c>
      <c r="F246" s="19">
        <f t="shared" si="161"/>
        <v>0</v>
      </c>
      <c r="G246" s="19">
        <f t="shared" si="162"/>
        <v>0</v>
      </c>
      <c r="H246" s="19">
        <f t="shared" si="163"/>
        <v>0</v>
      </c>
      <c r="I246" s="15">
        <f t="shared" si="164"/>
        <v>0</v>
      </c>
      <c r="J246" s="19">
        <f t="shared" si="165"/>
        <v>0</v>
      </c>
      <c r="K246" s="19">
        <f t="shared" si="166"/>
        <v>934.40147757795592</v>
      </c>
      <c r="L246" s="19">
        <f t="shared" si="167"/>
        <v>949.70003200802114</v>
      </c>
      <c r="M246" s="19">
        <f t="shared" si="168"/>
        <v>965.18117083526056</v>
      </c>
      <c r="N246" s="19">
        <f t="shared" si="169"/>
        <v>980.84572762583957</v>
      </c>
      <c r="O246" s="19">
        <f t="shared" si="170"/>
        <v>996.69452243144951</v>
      </c>
      <c r="P246" s="19">
        <f t="shared" si="171"/>
        <v>1012.7283619699733</v>
      </c>
      <c r="Q246" s="19">
        <f t="shared" si="172"/>
        <v>1028.9480398240037</v>
      </c>
      <c r="R246" s="19">
        <f t="shared" si="173"/>
        <v>1045.3543366569941</v>
      </c>
      <c r="S246" s="19">
        <f t="shared" ref="S246:S304" si="174">S$227*$A230</f>
        <v>1061.9480204468252</v>
      </c>
      <c r="T246" s="19">
        <f>T$227*$A229</f>
        <v>1078.7298467365206</v>
      </c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S246" s="17"/>
      <c r="AT246" s="10"/>
      <c r="AU246" s="10"/>
      <c r="AV246" s="10"/>
      <c r="AW246" s="10"/>
      <c r="AX246" s="10"/>
      <c r="AY246" s="10"/>
      <c r="AZ246" s="10"/>
      <c r="BA246" s="10"/>
      <c r="BB246" s="18"/>
      <c r="BC246" s="18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CA246" s="10">
        <f t="shared" si="155"/>
        <v>10054.531536112843</v>
      </c>
    </row>
    <row r="247" spans="1:79">
      <c r="A247" s="81">
        <f t="shared" si="156"/>
        <v>0</v>
      </c>
      <c r="B247" s="10">
        <f t="shared" si="157"/>
        <v>19</v>
      </c>
      <c r="C247" s="77">
        <f t="shared" si="158"/>
        <v>0</v>
      </c>
      <c r="D247" s="15">
        <f t="shared" si="159"/>
        <v>0</v>
      </c>
      <c r="E247" s="19">
        <f t="shared" si="160"/>
        <v>0</v>
      </c>
      <c r="F247" s="19">
        <f t="shared" si="161"/>
        <v>0</v>
      </c>
      <c r="G247" s="19">
        <f t="shared" si="162"/>
        <v>0</v>
      </c>
      <c r="H247" s="19">
        <f t="shared" si="163"/>
        <v>0</v>
      </c>
      <c r="I247" s="15">
        <f t="shared" si="164"/>
        <v>0</v>
      </c>
      <c r="J247" s="19">
        <f t="shared" si="165"/>
        <v>0</v>
      </c>
      <c r="K247" s="19">
        <f t="shared" si="166"/>
        <v>0</v>
      </c>
      <c r="L247" s="19">
        <f t="shared" si="167"/>
        <v>949.70003200802114</v>
      </c>
      <c r="M247" s="19">
        <f t="shared" si="168"/>
        <v>965.18117083526056</v>
      </c>
      <c r="N247" s="19">
        <f t="shared" si="169"/>
        <v>980.84572762583957</v>
      </c>
      <c r="O247" s="19">
        <f t="shared" si="170"/>
        <v>996.69452243144951</v>
      </c>
      <c r="P247" s="19">
        <f t="shared" si="171"/>
        <v>1012.7283619699733</v>
      </c>
      <c r="Q247" s="19">
        <f t="shared" si="172"/>
        <v>1028.9480398240037</v>
      </c>
      <c r="R247" s="19">
        <f t="shared" si="173"/>
        <v>1045.3543366569941</v>
      </c>
      <c r="S247" s="19">
        <f t="shared" si="174"/>
        <v>1061.9480204468252</v>
      </c>
      <c r="T247" s="19">
        <f t="shared" ref="T247:T304" si="175">T$227*$A230</f>
        <v>1078.7298467365206</v>
      </c>
      <c r="U247" s="19">
        <f>U$227*$A229</f>
        <v>1095.7005589018443</v>
      </c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S247" s="17"/>
      <c r="AT247" s="10"/>
      <c r="AU247" s="10"/>
      <c r="AV247" s="10"/>
      <c r="AW247" s="10"/>
      <c r="AX247" s="10"/>
      <c r="AY247" s="10"/>
      <c r="AZ247" s="10"/>
      <c r="BA247" s="10"/>
      <c r="BB247" s="18"/>
      <c r="BC247" s="18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CA247" s="10">
        <f t="shared" si="155"/>
        <v>10215.830617436732</v>
      </c>
    </row>
    <row r="248" spans="1:79">
      <c r="A248" s="81">
        <f t="shared" si="156"/>
        <v>0</v>
      </c>
      <c r="B248" s="10">
        <f t="shared" si="157"/>
        <v>20</v>
      </c>
      <c r="C248" s="77">
        <f t="shared" si="158"/>
        <v>0</v>
      </c>
      <c r="D248" s="15">
        <f t="shared" si="159"/>
        <v>0</v>
      </c>
      <c r="E248" s="19">
        <f t="shared" si="160"/>
        <v>0</v>
      </c>
      <c r="F248" s="19">
        <f t="shared" si="161"/>
        <v>0</v>
      </c>
      <c r="G248" s="19">
        <f t="shared" si="162"/>
        <v>0</v>
      </c>
      <c r="H248" s="19">
        <f t="shared" si="163"/>
        <v>0</v>
      </c>
      <c r="I248" s="15">
        <f t="shared" si="164"/>
        <v>0</v>
      </c>
      <c r="J248" s="19">
        <f t="shared" si="165"/>
        <v>0</v>
      </c>
      <c r="K248" s="19">
        <f t="shared" si="166"/>
        <v>0</v>
      </c>
      <c r="L248" s="19">
        <f t="shared" si="167"/>
        <v>0</v>
      </c>
      <c r="M248" s="19">
        <f t="shared" si="168"/>
        <v>965.18117083526056</v>
      </c>
      <c r="N248" s="19">
        <f t="shared" si="169"/>
        <v>980.84572762583957</v>
      </c>
      <c r="O248" s="19">
        <f t="shared" si="170"/>
        <v>996.69452243144951</v>
      </c>
      <c r="P248" s="19">
        <f t="shared" si="171"/>
        <v>1012.7283619699733</v>
      </c>
      <c r="Q248" s="19">
        <f t="shared" si="172"/>
        <v>1028.9480398240037</v>
      </c>
      <c r="R248" s="19">
        <f t="shared" si="173"/>
        <v>1045.3543366569941</v>
      </c>
      <c r="S248" s="19">
        <f t="shared" si="174"/>
        <v>1061.9480204468252</v>
      </c>
      <c r="T248" s="19">
        <f t="shared" si="175"/>
        <v>1078.7298467365206</v>
      </c>
      <c r="U248" s="19">
        <f t="shared" ref="U248:U304" si="176">U$227*$A230</f>
        <v>1095.7005589018443</v>
      </c>
      <c r="V248" s="19">
        <f>V$227*$A229</f>
        <v>1112.8608884354571</v>
      </c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S248" s="17"/>
      <c r="AT248" s="10"/>
      <c r="AU248" s="10"/>
      <c r="AV248" s="10"/>
      <c r="AW248" s="10"/>
      <c r="AX248" s="10"/>
      <c r="AY248" s="10"/>
      <c r="AZ248" s="10"/>
      <c r="BA248" s="10"/>
      <c r="BB248" s="18"/>
      <c r="BC248" s="18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CA248" s="10">
        <f t="shared" si="155"/>
        <v>10378.991473864167</v>
      </c>
    </row>
    <row r="249" spans="1:79">
      <c r="A249" s="81">
        <f t="shared" si="156"/>
        <v>0</v>
      </c>
      <c r="B249" s="10">
        <f t="shared" si="157"/>
        <v>21</v>
      </c>
      <c r="C249" s="77">
        <f t="shared" si="158"/>
        <v>0</v>
      </c>
      <c r="D249" s="15">
        <f t="shared" si="159"/>
        <v>0</v>
      </c>
      <c r="E249" s="19">
        <f t="shared" si="160"/>
        <v>0</v>
      </c>
      <c r="F249" s="19">
        <f t="shared" si="161"/>
        <v>0</v>
      </c>
      <c r="G249" s="19">
        <f t="shared" si="162"/>
        <v>0</v>
      </c>
      <c r="H249" s="19">
        <f t="shared" si="163"/>
        <v>0</v>
      </c>
      <c r="I249" s="15">
        <f t="shared" si="164"/>
        <v>0</v>
      </c>
      <c r="J249" s="19">
        <f t="shared" si="165"/>
        <v>0</v>
      </c>
      <c r="K249" s="19">
        <f t="shared" si="166"/>
        <v>0</v>
      </c>
      <c r="L249" s="19">
        <f t="shared" si="167"/>
        <v>0</v>
      </c>
      <c r="M249" s="19">
        <f t="shared" si="168"/>
        <v>0</v>
      </c>
      <c r="N249" s="19">
        <f t="shared" si="169"/>
        <v>980.84572762583957</v>
      </c>
      <c r="O249" s="19">
        <f t="shared" si="170"/>
        <v>996.69452243144951</v>
      </c>
      <c r="P249" s="19">
        <f t="shared" si="171"/>
        <v>1012.7283619699733</v>
      </c>
      <c r="Q249" s="19">
        <f t="shared" si="172"/>
        <v>1028.9480398240037</v>
      </c>
      <c r="R249" s="19">
        <f t="shared" si="173"/>
        <v>1045.3543366569941</v>
      </c>
      <c r="S249" s="19">
        <f t="shared" si="174"/>
        <v>1061.9480204468252</v>
      </c>
      <c r="T249" s="19">
        <f t="shared" si="175"/>
        <v>1078.7298467365206</v>
      </c>
      <c r="U249" s="19">
        <f t="shared" si="176"/>
        <v>1095.7005589018443</v>
      </c>
      <c r="V249" s="19">
        <f t="shared" ref="V249:V304" si="177">V$227*$A230</f>
        <v>1112.8608884354571</v>
      </c>
      <c r="W249" s="19">
        <f>W$227*$A229</f>
        <v>1130.2115552473254</v>
      </c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S249" s="17"/>
      <c r="AT249" s="10"/>
      <c r="AU249" s="10"/>
      <c r="AV249" s="10"/>
      <c r="AW249" s="10"/>
      <c r="AX249" s="10"/>
      <c r="AY249" s="10"/>
      <c r="AZ249" s="10"/>
      <c r="BA249" s="10"/>
      <c r="BB249" s="18"/>
      <c r="BC249" s="18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CA249" s="10">
        <f t="shared" si="155"/>
        <v>10544.021858276232</v>
      </c>
    </row>
    <row r="250" spans="1:79">
      <c r="A250" s="81">
        <f t="shared" si="156"/>
        <v>0</v>
      </c>
      <c r="B250" s="10">
        <f t="shared" si="157"/>
        <v>22</v>
      </c>
      <c r="C250" s="77">
        <f t="shared" si="158"/>
        <v>0</v>
      </c>
      <c r="D250" s="15">
        <f t="shared" si="159"/>
        <v>0</v>
      </c>
      <c r="E250" s="19">
        <f t="shared" si="160"/>
        <v>0</v>
      </c>
      <c r="F250" s="19">
        <f t="shared" si="161"/>
        <v>0</v>
      </c>
      <c r="G250" s="19">
        <f t="shared" si="162"/>
        <v>0</v>
      </c>
      <c r="H250" s="19">
        <f t="shared" si="163"/>
        <v>0</v>
      </c>
      <c r="I250" s="15">
        <f t="shared" si="164"/>
        <v>0</v>
      </c>
      <c r="J250" s="19">
        <f t="shared" si="165"/>
        <v>0</v>
      </c>
      <c r="K250" s="19">
        <f t="shared" si="166"/>
        <v>0</v>
      </c>
      <c r="L250" s="19">
        <f t="shared" si="167"/>
        <v>0</v>
      </c>
      <c r="M250" s="19">
        <f t="shared" si="168"/>
        <v>0</v>
      </c>
      <c r="N250" s="19">
        <f t="shared" si="169"/>
        <v>0</v>
      </c>
      <c r="O250" s="19">
        <f t="shared" si="170"/>
        <v>996.69452243144951</v>
      </c>
      <c r="P250" s="19">
        <f t="shared" si="171"/>
        <v>1012.7283619699733</v>
      </c>
      <c r="Q250" s="19">
        <f t="shared" si="172"/>
        <v>1028.9480398240037</v>
      </c>
      <c r="R250" s="19">
        <f t="shared" si="173"/>
        <v>1045.3543366569941</v>
      </c>
      <c r="S250" s="19">
        <f t="shared" si="174"/>
        <v>1061.9480204468252</v>
      </c>
      <c r="T250" s="19">
        <f t="shared" si="175"/>
        <v>1078.7298467365206</v>
      </c>
      <c r="U250" s="19">
        <f t="shared" si="176"/>
        <v>1095.7005589018443</v>
      </c>
      <c r="V250" s="19">
        <f t="shared" si="177"/>
        <v>1112.8608884354571</v>
      </c>
      <c r="W250" s="19">
        <f t="shared" ref="W250:W304" si="178">W$227*$A230</f>
        <v>1130.2115552473254</v>
      </c>
      <c r="X250" s="19">
        <f>X$227*$A229</f>
        <v>1147.7532679810106</v>
      </c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S250" s="17"/>
      <c r="AT250" s="10"/>
      <c r="AU250" s="10"/>
      <c r="AV250" s="10"/>
      <c r="AW250" s="10"/>
      <c r="AX250" s="10"/>
      <c r="AY250" s="10"/>
      <c r="AZ250" s="10"/>
      <c r="BA250" s="10"/>
      <c r="BB250" s="18"/>
      <c r="BC250" s="18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CA250" s="10">
        <f t="shared" si="155"/>
        <v>10710.929398631404</v>
      </c>
    </row>
    <row r="251" spans="1:79">
      <c r="A251" s="81">
        <f t="shared" si="156"/>
        <v>0</v>
      </c>
      <c r="B251" s="10">
        <f t="shared" si="157"/>
        <v>23</v>
      </c>
      <c r="C251" s="77">
        <f t="shared" si="158"/>
        <v>0</v>
      </c>
      <c r="D251" s="15">
        <f t="shared" si="159"/>
        <v>0</v>
      </c>
      <c r="E251" s="19">
        <f t="shared" si="160"/>
        <v>0</v>
      </c>
      <c r="F251" s="19">
        <f t="shared" si="161"/>
        <v>0</v>
      </c>
      <c r="G251" s="19">
        <f t="shared" si="162"/>
        <v>0</v>
      </c>
      <c r="H251" s="19">
        <f t="shared" si="163"/>
        <v>0</v>
      </c>
      <c r="I251" s="15">
        <f t="shared" si="164"/>
        <v>0</v>
      </c>
      <c r="J251" s="19">
        <f t="shared" si="165"/>
        <v>0</v>
      </c>
      <c r="K251" s="19">
        <f t="shared" si="166"/>
        <v>0</v>
      </c>
      <c r="L251" s="19">
        <f t="shared" si="167"/>
        <v>0</v>
      </c>
      <c r="M251" s="19">
        <f t="shared" si="168"/>
        <v>0</v>
      </c>
      <c r="N251" s="19">
        <f t="shared" si="169"/>
        <v>0</v>
      </c>
      <c r="O251" s="19">
        <f t="shared" si="170"/>
        <v>0</v>
      </c>
      <c r="P251" s="19">
        <f t="shared" si="171"/>
        <v>1012.7283619699733</v>
      </c>
      <c r="Q251" s="19">
        <f t="shared" si="172"/>
        <v>1028.9480398240037</v>
      </c>
      <c r="R251" s="19">
        <f t="shared" si="173"/>
        <v>1045.3543366569941</v>
      </c>
      <c r="S251" s="19">
        <f t="shared" si="174"/>
        <v>1061.9480204468252</v>
      </c>
      <c r="T251" s="19">
        <f t="shared" si="175"/>
        <v>1078.7298467365206</v>
      </c>
      <c r="U251" s="19">
        <f t="shared" si="176"/>
        <v>1095.7005589018443</v>
      </c>
      <c r="V251" s="19">
        <f t="shared" si="177"/>
        <v>1112.8608884354571</v>
      </c>
      <c r="W251" s="19">
        <f t="shared" si="178"/>
        <v>1130.2115552473254</v>
      </c>
      <c r="X251" s="19">
        <f t="shared" ref="X251:X304" si="179">X$227*$A230</f>
        <v>1147.7532679810106</v>
      </c>
      <c r="Y251" s="19">
        <f>Y$227*$A229</f>
        <v>1165.4867243454873</v>
      </c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S251" s="17"/>
      <c r="AT251" s="10"/>
      <c r="AU251" s="10"/>
      <c r="AV251" s="10"/>
      <c r="AW251" s="10"/>
      <c r="AX251" s="10"/>
      <c r="AY251" s="10"/>
      <c r="AZ251" s="10"/>
      <c r="BA251" s="10"/>
      <c r="BB251" s="18"/>
      <c r="BC251" s="18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CA251" s="10">
        <f t="shared" si="155"/>
        <v>10879.721600545443</v>
      </c>
    </row>
    <row r="252" spans="1:79">
      <c r="A252" s="81">
        <f t="shared" si="156"/>
        <v>0</v>
      </c>
      <c r="B252" s="10">
        <f t="shared" si="157"/>
        <v>24</v>
      </c>
      <c r="C252" s="77">
        <f t="shared" si="158"/>
        <v>0</v>
      </c>
      <c r="D252" s="15">
        <f t="shared" si="159"/>
        <v>0</v>
      </c>
      <c r="E252" s="19">
        <f t="shared" si="160"/>
        <v>0</v>
      </c>
      <c r="F252" s="19">
        <f t="shared" si="161"/>
        <v>0</v>
      </c>
      <c r="G252" s="19">
        <f t="shared" si="162"/>
        <v>0</v>
      </c>
      <c r="H252" s="19">
        <f t="shared" si="163"/>
        <v>0</v>
      </c>
      <c r="I252" s="15">
        <f t="shared" si="164"/>
        <v>0</v>
      </c>
      <c r="J252" s="19">
        <f t="shared" si="165"/>
        <v>0</v>
      </c>
      <c r="K252" s="19">
        <f t="shared" si="166"/>
        <v>0</v>
      </c>
      <c r="L252" s="19">
        <f t="shared" si="167"/>
        <v>0</v>
      </c>
      <c r="M252" s="19">
        <f t="shared" si="168"/>
        <v>0</v>
      </c>
      <c r="N252" s="19">
        <f t="shared" si="169"/>
        <v>0</v>
      </c>
      <c r="O252" s="19">
        <f t="shared" si="170"/>
        <v>0</v>
      </c>
      <c r="P252" s="19">
        <f t="shared" si="171"/>
        <v>0</v>
      </c>
      <c r="Q252" s="19">
        <f t="shared" si="172"/>
        <v>1028.9480398240037</v>
      </c>
      <c r="R252" s="19">
        <f t="shared" si="173"/>
        <v>1045.3543366569941</v>
      </c>
      <c r="S252" s="19">
        <f t="shared" si="174"/>
        <v>1061.9480204468252</v>
      </c>
      <c r="T252" s="19">
        <f t="shared" si="175"/>
        <v>1078.7298467365206</v>
      </c>
      <c r="U252" s="19">
        <f t="shared" si="176"/>
        <v>1095.7005589018443</v>
      </c>
      <c r="V252" s="19">
        <f t="shared" si="177"/>
        <v>1112.8608884354571</v>
      </c>
      <c r="W252" s="19">
        <f t="shared" si="178"/>
        <v>1130.2115552473254</v>
      </c>
      <c r="X252" s="19">
        <f t="shared" si="179"/>
        <v>1147.7532679810106</v>
      </c>
      <c r="Y252" s="19">
        <f t="shared" ref="Y252:Y304" si="180">Y$227*$A230</f>
        <v>1165.4867243454873</v>
      </c>
      <c r="Z252" s="19">
        <f>Z$227*$A229</f>
        <v>0</v>
      </c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S252" s="17"/>
      <c r="AT252" s="10"/>
      <c r="AU252" s="10"/>
      <c r="AV252" s="10"/>
      <c r="AW252" s="10"/>
      <c r="AX252" s="10"/>
      <c r="AY252" s="10"/>
      <c r="AZ252" s="10"/>
      <c r="BA252" s="10"/>
      <c r="BB252" s="18"/>
      <c r="BC252" s="18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CA252" s="10">
        <f t="shared" si="155"/>
        <v>9866.9932385754691</v>
      </c>
    </row>
    <row r="253" spans="1:79">
      <c r="A253" s="81">
        <f t="shared" si="156"/>
        <v>0</v>
      </c>
      <c r="B253" s="10">
        <f t="shared" si="157"/>
        <v>25</v>
      </c>
      <c r="C253" s="77">
        <f t="shared" si="158"/>
        <v>0</v>
      </c>
      <c r="D253" s="15">
        <f t="shared" si="159"/>
        <v>0</v>
      </c>
      <c r="E253" s="19">
        <f t="shared" si="160"/>
        <v>0</v>
      </c>
      <c r="F253" s="19">
        <f t="shared" si="161"/>
        <v>0</v>
      </c>
      <c r="G253" s="19">
        <f t="shared" si="162"/>
        <v>0</v>
      </c>
      <c r="H253" s="19">
        <f t="shared" si="163"/>
        <v>0</v>
      </c>
      <c r="I253" s="15">
        <f t="shared" si="164"/>
        <v>0</v>
      </c>
      <c r="J253" s="19">
        <f t="shared" si="165"/>
        <v>0</v>
      </c>
      <c r="K253" s="19">
        <f t="shared" si="166"/>
        <v>0</v>
      </c>
      <c r="L253" s="19">
        <f t="shared" si="167"/>
        <v>0</v>
      </c>
      <c r="M253" s="19">
        <f t="shared" si="168"/>
        <v>0</v>
      </c>
      <c r="N253" s="19">
        <f t="shared" si="169"/>
        <v>0</v>
      </c>
      <c r="O253" s="19">
        <f t="shared" si="170"/>
        <v>0</v>
      </c>
      <c r="P253" s="19">
        <f t="shared" si="171"/>
        <v>0</v>
      </c>
      <c r="Q253" s="19">
        <f t="shared" si="172"/>
        <v>0</v>
      </c>
      <c r="R253" s="19">
        <f t="shared" si="173"/>
        <v>1045.3543366569941</v>
      </c>
      <c r="S253" s="19">
        <f t="shared" si="174"/>
        <v>1061.9480204468252</v>
      </c>
      <c r="T253" s="19">
        <f t="shared" si="175"/>
        <v>1078.7298467365206</v>
      </c>
      <c r="U253" s="19">
        <f t="shared" si="176"/>
        <v>1095.7005589018443</v>
      </c>
      <c r="V253" s="19">
        <f t="shared" si="177"/>
        <v>1112.8608884354571</v>
      </c>
      <c r="W253" s="19">
        <f t="shared" si="178"/>
        <v>1130.2115552473254</v>
      </c>
      <c r="X253" s="19">
        <f t="shared" si="179"/>
        <v>1147.7532679810106</v>
      </c>
      <c r="Y253" s="19">
        <f t="shared" si="180"/>
        <v>1165.4867243454873</v>
      </c>
      <c r="Z253" s="19">
        <f t="shared" ref="Z253:Z304" si="181">Z$227*$A230</f>
        <v>0</v>
      </c>
      <c r="AA253" s="19">
        <f>AA$227*$A229</f>
        <v>0</v>
      </c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S253" s="17"/>
      <c r="AT253" s="10"/>
      <c r="AU253" s="10"/>
      <c r="AV253" s="10"/>
      <c r="AW253" s="10"/>
      <c r="AX253" s="10"/>
      <c r="AY253" s="10"/>
      <c r="AZ253" s="10"/>
      <c r="BA253" s="10"/>
      <c r="BB253" s="18"/>
      <c r="BC253" s="18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CA253" s="10">
        <f t="shared" si="155"/>
        <v>8838.0451987514643</v>
      </c>
    </row>
    <row r="254" spans="1:79">
      <c r="A254" s="81">
        <f t="shared" si="156"/>
        <v>0</v>
      </c>
      <c r="B254" s="10">
        <f t="shared" si="157"/>
        <v>26</v>
      </c>
      <c r="C254" s="77">
        <f t="shared" si="158"/>
        <v>0</v>
      </c>
      <c r="D254" s="15">
        <f t="shared" si="159"/>
        <v>0</v>
      </c>
      <c r="E254" s="19">
        <f t="shared" si="160"/>
        <v>0</v>
      </c>
      <c r="F254" s="19">
        <f t="shared" si="161"/>
        <v>0</v>
      </c>
      <c r="G254" s="19">
        <f t="shared" si="162"/>
        <v>0</v>
      </c>
      <c r="H254" s="19">
        <f t="shared" si="163"/>
        <v>0</v>
      </c>
      <c r="I254" s="15">
        <f t="shared" si="164"/>
        <v>0</v>
      </c>
      <c r="J254" s="19">
        <f t="shared" si="165"/>
        <v>0</v>
      </c>
      <c r="K254" s="19">
        <f t="shared" si="166"/>
        <v>0</v>
      </c>
      <c r="L254" s="19">
        <f t="shared" si="167"/>
        <v>0</v>
      </c>
      <c r="M254" s="19">
        <f t="shared" si="168"/>
        <v>0</v>
      </c>
      <c r="N254" s="19">
        <f t="shared" si="169"/>
        <v>0</v>
      </c>
      <c r="O254" s="19">
        <f t="shared" si="170"/>
        <v>0</v>
      </c>
      <c r="P254" s="19">
        <f t="shared" si="171"/>
        <v>0</v>
      </c>
      <c r="Q254" s="19">
        <f t="shared" si="172"/>
        <v>0</v>
      </c>
      <c r="R254" s="19">
        <f t="shared" si="173"/>
        <v>0</v>
      </c>
      <c r="S254" s="19">
        <f t="shared" si="174"/>
        <v>1061.9480204468252</v>
      </c>
      <c r="T254" s="19">
        <f t="shared" si="175"/>
        <v>1078.7298467365206</v>
      </c>
      <c r="U254" s="19">
        <f t="shared" si="176"/>
        <v>1095.7005589018443</v>
      </c>
      <c r="V254" s="19">
        <f t="shared" si="177"/>
        <v>1112.8608884354571</v>
      </c>
      <c r="W254" s="19">
        <f t="shared" si="178"/>
        <v>1130.2115552473254</v>
      </c>
      <c r="X254" s="19">
        <f t="shared" si="179"/>
        <v>1147.7532679810106</v>
      </c>
      <c r="Y254" s="19">
        <f t="shared" si="180"/>
        <v>1165.4867243454873</v>
      </c>
      <c r="Z254" s="19">
        <f t="shared" si="181"/>
        <v>0</v>
      </c>
      <c r="AA254" s="19">
        <f t="shared" ref="AA254:AA304" si="182">AA$227*$A230</f>
        <v>0</v>
      </c>
      <c r="AB254" s="19">
        <f>AB$227*$A229</f>
        <v>0</v>
      </c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S254" s="17"/>
      <c r="AT254" s="10"/>
      <c r="AU254" s="10"/>
      <c r="AV254" s="10"/>
      <c r="AW254" s="10"/>
      <c r="AX254" s="10"/>
      <c r="AY254" s="10"/>
      <c r="AZ254" s="10"/>
      <c r="BA254" s="10"/>
      <c r="BB254" s="18"/>
      <c r="BC254" s="18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CA254" s="10">
        <f t="shared" si="155"/>
        <v>7792.6908620944696</v>
      </c>
    </row>
    <row r="255" spans="1:79">
      <c r="A255" s="81">
        <f t="shared" si="156"/>
        <v>0</v>
      </c>
      <c r="B255" s="10">
        <f t="shared" si="157"/>
        <v>27</v>
      </c>
      <c r="C255" s="77">
        <f t="shared" si="158"/>
        <v>0</v>
      </c>
      <c r="D255" s="15">
        <f t="shared" si="159"/>
        <v>0</v>
      </c>
      <c r="E255" s="19">
        <f t="shared" si="160"/>
        <v>0</v>
      </c>
      <c r="F255" s="19">
        <f t="shared" si="161"/>
        <v>0</v>
      </c>
      <c r="G255" s="19">
        <f t="shared" si="162"/>
        <v>0</v>
      </c>
      <c r="H255" s="19">
        <f t="shared" si="163"/>
        <v>0</v>
      </c>
      <c r="I255" s="15">
        <f t="shared" si="164"/>
        <v>0</v>
      </c>
      <c r="J255" s="19">
        <f t="shared" si="165"/>
        <v>0</v>
      </c>
      <c r="K255" s="19">
        <f t="shared" si="166"/>
        <v>0</v>
      </c>
      <c r="L255" s="19">
        <f t="shared" si="167"/>
        <v>0</v>
      </c>
      <c r="M255" s="19">
        <f t="shared" si="168"/>
        <v>0</v>
      </c>
      <c r="N255" s="19">
        <f t="shared" si="169"/>
        <v>0</v>
      </c>
      <c r="O255" s="19">
        <f t="shared" si="170"/>
        <v>0</v>
      </c>
      <c r="P255" s="19">
        <f t="shared" si="171"/>
        <v>0</v>
      </c>
      <c r="Q255" s="19">
        <f t="shared" si="172"/>
        <v>0</v>
      </c>
      <c r="R255" s="19">
        <f t="shared" si="173"/>
        <v>0</v>
      </c>
      <c r="S255" s="19">
        <f t="shared" si="174"/>
        <v>0</v>
      </c>
      <c r="T255" s="19">
        <f t="shared" si="175"/>
        <v>1078.7298467365206</v>
      </c>
      <c r="U255" s="19">
        <f t="shared" si="176"/>
        <v>1095.7005589018443</v>
      </c>
      <c r="V255" s="19">
        <f t="shared" si="177"/>
        <v>1112.8608884354571</v>
      </c>
      <c r="W255" s="19">
        <f t="shared" si="178"/>
        <v>1130.2115552473254</v>
      </c>
      <c r="X255" s="19">
        <f t="shared" si="179"/>
        <v>1147.7532679810106</v>
      </c>
      <c r="Y255" s="19">
        <f t="shared" si="180"/>
        <v>1165.4867243454873</v>
      </c>
      <c r="Z255" s="19">
        <f t="shared" si="181"/>
        <v>0</v>
      </c>
      <c r="AA255" s="19">
        <f t="shared" si="182"/>
        <v>0</v>
      </c>
      <c r="AB255" s="19">
        <f t="shared" ref="AB255:AB304" si="183">AB$227*$A230</f>
        <v>0</v>
      </c>
      <c r="AC255" s="19">
        <f>AC$227*$A229</f>
        <v>0</v>
      </c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S255" s="17"/>
      <c r="AT255" s="10"/>
      <c r="AU255" s="10"/>
      <c r="AV255" s="10"/>
      <c r="AW255" s="10"/>
      <c r="AX255" s="10"/>
      <c r="AY255" s="10"/>
      <c r="AZ255" s="10"/>
      <c r="BA255" s="10"/>
      <c r="BB255" s="18"/>
      <c r="BC255" s="18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CA255" s="10">
        <f t="shared" si="155"/>
        <v>6730.7428416476459</v>
      </c>
    </row>
    <row r="256" spans="1:79">
      <c r="A256" s="81">
        <f t="shared" si="156"/>
        <v>0</v>
      </c>
      <c r="B256" s="10">
        <f t="shared" si="157"/>
        <v>28</v>
      </c>
      <c r="C256" s="77">
        <f t="shared" si="158"/>
        <v>0</v>
      </c>
      <c r="D256" s="15">
        <f t="shared" si="159"/>
        <v>0</v>
      </c>
      <c r="E256" s="19">
        <f t="shared" si="160"/>
        <v>0</v>
      </c>
      <c r="F256" s="19">
        <f t="shared" si="161"/>
        <v>0</v>
      </c>
      <c r="G256" s="19">
        <f t="shared" si="162"/>
        <v>0</v>
      </c>
      <c r="H256" s="19">
        <f t="shared" si="163"/>
        <v>0</v>
      </c>
      <c r="I256" s="15">
        <f t="shared" si="164"/>
        <v>0</v>
      </c>
      <c r="J256" s="19">
        <f t="shared" si="165"/>
        <v>0</v>
      </c>
      <c r="K256" s="19">
        <f t="shared" si="166"/>
        <v>0</v>
      </c>
      <c r="L256" s="19">
        <f t="shared" si="167"/>
        <v>0</v>
      </c>
      <c r="M256" s="19">
        <f t="shared" si="168"/>
        <v>0</v>
      </c>
      <c r="N256" s="19">
        <f t="shared" si="169"/>
        <v>0</v>
      </c>
      <c r="O256" s="19">
        <f t="shared" si="170"/>
        <v>0</v>
      </c>
      <c r="P256" s="19">
        <f t="shared" si="171"/>
        <v>0</v>
      </c>
      <c r="Q256" s="19">
        <f t="shared" si="172"/>
        <v>0</v>
      </c>
      <c r="R256" s="19">
        <f t="shared" si="173"/>
        <v>0</v>
      </c>
      <c r="S256" s="19">
        <f t="shared" si="174"/>
        <v>0</v>
      </c>
      <c r="T256" s="19">
        <f t="shared" si="175"/>
        <v>0</v>
      </c>
      <c r="U256" s="19">
        <f t="shared" si="176"/>
        <v>1095.7005589018443</v>
      </c>
      <c r="V256" s="19">
        <f t="shared" si="177"/>
        <v>1112.8608884354571</v>
      </c>
      <c r="W256" s="19">
        <f t="shared" si="178"/>
        <v>1130.2115552473254</v>
      </c>
      <c r="X256" s="19">
        <f t="shared" si="179"/>
        <v>1147.7532679810106</v>
      </c>
      <c r="Y256" s="19">
        <f t="shared" si="180"/>
        <v>1165.4867243454873</v>
      </c>
      <c r="Z256" s="19">
        <f t="shared" si="181"/>
        <v>0</v>
      </c>
      <c r="AA256" s="19">
        <f t="shared" si="182"/>
        <v>0</v>
      </c>
      <c r="AB256" s="19">
        <f t="shared" si="183"/>
        <v>0</v>
      </c>
      <c r="AC256" s="19">
        <f t="shared" ref="AC256:AC304" si="184">AC$227*$A230</f>
        <v>0</v>
      </c>
      <c r="AD256" s="19">
        <f>AD$227*$A229</f>
        <v>0</v>
      </c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S256" s="17"/>
      <c r="AT256" s="10"/>
      <c r="AU256" s="10"/>
      <c r="AV256" s="10"/>
      <c r="AW256" s="10"/>
      <c r="AX256" s="10"/>
      <c r="AY256" s="10"/>
      <c r="AZ256" s="10"/>
      <c r="BA256" s="10"/>
      <c r="BB256" s="18"/>
      <c r="BC256" s="18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CA256" s="10">
        <f t="shared" si="155"/>
        <v>5652.0129949111242</v>
      </c>
    </row>
    <row r="257" spans="1:79">
      <c r="A257" s="81">
        <f t="shared" si="156"/>
        <v>0</v>
      </c>
      <c r="B257" s="10">
        <f t="shared" si="157"/>
        <v>29</v>
      </c>
      <c r="C257" s="77">
        <f t="shared" si="158"/>
        <v>0</v>
      </c>
      <c r="D257" s="15">
        <f t="shared" si="159"/>
        <v>0</v>
      </c>
      <c r="E257" s="19">
        <f t="shared" si="160"/>
        <v>0</v>
      </c>
      <c r="F257" s="19">
        <f t="shared" si="161"/>
        <v>0</v>
      </c>
      <c r="G257" s="19">
        <f t="shared" si="162"/>
        <v>0</v>
      </c>
      <c r="H257" s="19">
        <f t="shared" si="163"/>
        <v>0</v>
      </c>
      <c r="I257" s="15">
        <f t="shared" si="164"/>
        <v>0</v>
      </c>
      <c r="J257" s="19">
        <f t="shared" si="165"/>
        <v>0</v>
      </c>
      <c r="K257" s="19">
        <f t="shared" si="166"/>
        <v>0</v>
      </c>
      <c r="L257" s="19">
        <f t="shared" si="167"/>
        <v>0</v>
      </c>
      <c r="M257" s="19">
        <f t="shared" si="168"/>
        <v>0</v>
      </c>
      <c r="N257" s="19">
        <f t="shared" si="169"/>
        <v>0</v>
      </c>
      <c r="O257" s="19">
        <f t="shared" si="170"/>
        <v>0</v>
      </c>
      <c r="P257" s="19">
        <f t="shared" si="171"/>
        <v>0</v>
      </c>
      <c r="Q257" s="19">
        <f t="shared" si="172"/>
        <v>0</v>
      </c>
      <c r="R257" s="19">
        <f t="shared" si="173"/>
        <v>0</v>
      </c>
      <c r="S257" s="19">
        <f t="shared" si="174"/>
        <v>0</v>
      </c>
      <c r="T257" s="19">
        <f t="shared" si="175"/>
        <v>0</v>
      </c>
      <c r="U257" s="19">
        <f t="shared" si="176"/>
        <v>0</v>
      </c>
      <c r="V257" s="19">
        <f t="shared" si="177"/>
        <v>1112.8608884354571</v>
      </c>
      <c r="W257" s="19">
        <f t="shared" si="178"/>
        <v>1130.2115552473254</v>
      </c>
      <c r="X257" s="19">
        <f t="shared" si="179"/>
        <v>1147.7532679810106</v>
      </c>
      <c r="Y257" s="19">
        <f t="shared" si="180"/>
        <v>1165.4867243454873</v>
      </c>
      <c r="Z257" s="19">
        <f t="shared" si="181"/>
        <v>0</v>
      </c>
      <c r="AA257" s="19">
        <f t="shared" si="182"/>
        <v>0</v>
      </c>
      <c r="AB257" s="19">
        <f t="shared" si="183"/>
        <v>0</v>
      </c>
      <c r="AC257" s="19">
        <f t="shared" si="184"/>
        <v>0</v>
      </c>
      <c r="AD257" s="19">
        <f t="shared" ref="AD257:AD304" si="185">AD$227*$A230</f>
        <v>0</v>
      </c>
      <c r="AE257" s="19">
        <f>AE$227*$A229</f>
        <v>0</v>
      </c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S257" s="17"/>
      <c r="AT257" s="10"/>
      <c r="AU257" s="10"/>
      <c r="AV257" s="10"/>
      <c r="AW257" s="10"/>
      <c r="AX257" s="10"/>
      <c r="AY257" s="10"/>
      <c r="AZ257" s="10"/>
      <c r="BA257" s="10"/>
      <c r="BB257" s="18"/>
      <c r="BC257" s="18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CA257" s="10">
        <f t="shared" si="155"/>
        <v>4556.3124360092806</v>
      </c>
    </row>
    <row r="258" spans="1:79">
      <c r="A258" s="81">
        <f t="shared" si="156"/>
        <v>0</v>
      </c>
      <c r="B258" s="10">
        <f t="shared" si="157"/>
        <v>30</v>
      </c>
      <c r="C258" s="77">
        <f t="shared" si="158"/>
        <v>0</v>
      </c>
      <c r="D258" s="15">
        <f t="shared" si="159"/>
        <v>0</v>
      </c>
      <c r="E258" s="19">
        <f t="shared" si="160"/>
        <v>0</v>
      </c>
      <c r="F258" s="19">
        <f t="shared" si="161"/>
        <v>0</v>
      </c>
      <c r="G258" s="19">
        <f t="shared" si="162"/>
        <v>0</v>
      </c>
      <c r="H258" s="19">
        <f t="shared" si="163"/>
        <v>0</v>
      </c>
      <c r="I258" s="15">
        <f t="shared" si="164"/>
        <v>0</v>
      </c>
      <c r="J258" s="19">
        <f t="shared" si="165"/>
        <v>0</v>
      </c>
      <c r="K258" s="19">
        <f t="shared" si="166"/>
        <v>0</v>
      </c>
      <c r="L258" s="19">
        <f t="shared" si="167"/>
        <v>0</v>
      </c>
      <c r="M258" s="19">
        <f t="shared" si="168"/>
        <v>0</v>
      </c>
      <c r="N258" s="19">
        <f t="shared" si="169"/>
        <v>0</v>
      </c>
      <c r="O258" s="19">
        <f t="shared" si="170"/>
        <v>0</v>
      </c>
      <c r="P258" s="19">
        <f t="shared" si="171"/>
        <v>0</v>
      </c>
      <c r="Q258" s="19">
        <f t="shared" si="172"/>
        <v>0</v>
      </c>
      <c r="R258" s="19">
        <f t="shared" si="173"/>
        <v>0</v>
      </c>
      <c r="S258" s="19">
        <f t="shared" si="174"/>
        <v>0</v>
      </c>
      <c r="T258" s="19">
        <f t="shared" si="175"/>
        <v>0</v>
      </c>
      <c r="U258" s="19">
        <f t="shared" si="176"/>
        <v>0</v>
      </c>
      <c r="V258" s="19">
        <f t="shared" si="177"/>
        <v>0</v>
      </c>
      <c r="W258" s="19">
        <f t="shared" si="178"/>
        <v>1130.2115552473254</v>
      </c>
      <c r="X258" s="19">
        <f t="shared" si="179"/>
        <v>1147.7532679810106</v>
      </c>
      <c r="Y258" s="19">
        <f t="shared" si="180"/>
        <v>1165.4867243454873</v>
      </c>
      <c r="Z258" s="19">
        <f t="shared" si="181"/>
        <v>0</v>
      </c>
      <c r="AA258" s="19">
        <f t="shared" si="182"/>
        <v>0</v>
      </c>
      <c r="AB258" s="19">
        <f t="shared" si="183"/>
        <v>0</v>
      </c>
      <c r="AC258" s="19">
        <f t="shared" si="184"/>
        <v>0</v>
      </c>
      <c r="AD258" s="19">
        <f t="shared" si="185"/>
        <v>0</v>
      </c>
      <c r="AE258" s="19">
        <f t="shared" ref="AE258:AE304" si="186">AE$227*$A230</f>
        <v>0</v>
      </c>
      <c r="AF258" s="19">
        <f>AF$227*$A229</f>
        <v>0</v>
      </c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S258" s="17"/>
      <c r="AT258" s="10"/>
      <c r="AU258" s="10"/>
      <c r="AV258" s="10"/>
      <c r="AW258" s="10"/>
      <c r="AX258" s="10"/>
      <c r="AY258" s="10"/>
      <c r="AZ258" s="10"/>
      <c r="BA258" s="10"/>
      <c r="BB258" s="18"/>
      <c r="BC258" s="18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CA258" s="10">
        <f t="shared" si="155"/>
        <v>3443.4515475738235</v>
      </c>
    </row>
    <row r="259" spans="1:79">
      <c r="A259" s="81">
        <f t="shared" si="156"/>
        <v>0</v>
      </c>
      <c r="B259" s="10">
        <f t="shared" si="157"/>
        <v>31</v>
      </c>
      <c r="C259" s="77">
        <f t="shared" si="158"/>
        <v>0</v>
      </c>
      <c r="D259" s="15">
        <f t="shared" si="159"/>
        <v>0</v>
      </c>
      <c r="E259" s="19">
        <f t="shared" si="160"/>
        <v>0</v>
      </c>
      <c r="F259" s="19">
        <f t="shared" si="161"/>
        <v>0</v>
      </c>
      <c r="G259" s="19">
        <f t="shared" si="162"/>
        <v>0</v>
      </c>
      <c r="H259" s="19">
        <f t="shared" si="163"/>
        <v>0</v>
      </c>
      <c r="I259" s="15">
        <f t="shared" si="164"/>
        <v>0</v>
      </c>
      <c r="J259" s="19">
        <f t="shared" si="165"/>
        <v>0</v>
      </c>
      <c r="K259" s="19">
        <f t="shared" si="166"/>
        <v>0</v>
      </c>
      <c r="L259" s="19">
        <f t="shared" si="167"/>
        <v>0</v>
      </c>
      <c r="M259" s="19">
        <f t="shared" si="168"/>
        <v>0</v>
      </c>
      <c r="N259" s="19">
        <f t="shared" si="169"/>
        <v>0</v>
      </c>
      <c r="O259" s="19">
        <f t="shared" si="170"/>
        <v>0</v>
      </c>
      <c r="P259" s="19">
        <f t="shared" si="171"/>
        <v>0</v>
      </c>
      <c r="Q259" s="19">
        <f t="shared" si="172"/>
        <v>0</v>
      </c>
      <c r="R259" s="19">
        <f t="shared" si="173"/>
        <v>0</v>
      </c>
      <c r="S259" s="19">
        <f t="shared" si="174"/>
        <v>0</v>
      </c>
      <c r="T259" s="19">
        <f t="shared" si="175"/>
        <v>0</v>
      </c>
      <c r="U259" s="19">
        <f t="shared" si="176"/>
        <v>0</v>
      </c>
      <c r="V259" s="19">
        <f t="shared" si="177"/>
        <v>0</v>
      </c>
      <c r="W259" s="19">
        <f t="shared" si="178"/>
        <v>0</v>
      </c>
      <c r="X259" s="19">
        <f t="shared" si="179"/>
        <v>1147.7532679810106</v>
      </c>
      <c r="Y259" s="19">
        <f t="shared" si="180"/>
        <v>1165.4867243454873</v>
      </c>
      <c r="Z259" s="19">
        <f t="shared" si="181"/>
        <v>0</v>
      </c>
      <c r="AA259" s="19">
        <f t="shared" si="182"/>
        <v>0</v>
      </c>
      <c r="AB259" s="19">
        <f t="shared" si="183"/>
        <v>0</v>
      </c>
      <c r="AC259" s="19">
        <f t="shared" si="184"/>
        <v>0</v>
      </c>
      <c r="AD259" s="19">
        <f t="shared" si="185"/>
        <v>0</v>
      </c>
      <c r="AE259" s="19">
        <f t="shared" si="186"/>
        <v>0</v>
      </c>
      <c r="AF259" s="19">
        <f t="shared" ref="AF259:AF304" si="187">AF$227*$A230</f>
        <v>0</v>
      </c>
      <c r="AG259" s="19">
        <f>AG$227*$A229</f>
        <v>0</v>
      </c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S259" s="17"/>
      <c r="AT259" s="10"/>
      <c r="AU259" s="10"/>
      <c r="AV259" s="10"/>
      <c r="AW259" s="10"/>
      <c r="AX259" s="10"/>
      <c r="AY259" s="10"/>
      <c r="AZ259" s="10"/>
      <c r="BA259" s="10"/>
      <c r="BB259" s="18"/>
      <c r="BC259" s="18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CA259" s="10">
        <f t="shared" si="155"/>
        <v>2313.2399923264979</v>
      </c>
    </row>
    <row r="260" spans="1:79">
      <c r="A260" s="81">
        <f t="shared" si="156"/>
        <v>0</v>
      </c>
      <c r="B260" s="10">
        <f t="shared" si="157"/>
        <v>32</v>
      </c>
      <c r="C260" s="77">
        <f t="shared" si="158"/>
        <v>0</v>
      </c>
      <c r="D260" s="15">
        <f t="shared" si="159"/>
        <v>0</v>
      </c>
      <c r="E260" s="19">
        <f t="shared" si="160"/>
        <v>0</v>
      </c>
      <c r="F260" s="19">
        <f t="shared" si="161"/>
        <v>0</v>
      </c>
      <c r="G260" s="19">
        <f t="shared" si="162"/>
        <v>0</v>
      </c>
      <c r="H260" s="19">
        <f t="shared" si="163"/>
        <v>0</v>
      </c>
      <c r="I260" s="15">
        <f t="shared" si="164"/>
        <v>0</v>
      </c>
      <c r="J260" s="19">
        <f t="shared" si="165"/>
        <v>0</v>
      </c>
      <c r="K260" s="19">
        <f t="shared" si="166"/>
        <v>0</v>
      </c>
      <c r="L260" s="19">
        <f t="shared" si="167"/>
        <v>0</v>
      </c>
      <c r="M260" s="19">
        <f t="shared" si="168"/>
        <v>0</v>
      </c>
      <c r="N260" s="19">
        <f t="shared" si="169"/>
        <v>0</v>
      </c>
      <c r="O260" s="19">
        <f t="shared" si="170"/>
        <v>0</v>
      </c>
      <c r="P260" s="19">
        <f t="shared" si="171"/>
        <v>0</v>
      </c>
      <c r="Q260" s="19">
        <f t="shared" si="172"/>
        <v>0</v>
      </c>
      <c r="R260" s="19">
        <f t="shared" si="173"/>
        <v>0</v>
      </c>
      <c r="S260" s="19">
        <f t="shared" si="174"/>
        <v>0</v>
      </c>
      <c r="T260" s="19">
        <f t="shared" si="175"/>
        <v>0</v>
      </c>
      <c r="U260" s="19">
        <f t="shared" si="176"/>
        <v>0</v>
      </c>
      <c r="V260" s="19">
        <f t="shared" si="177"/>
        <v>0</v>
      </c>
      <c r="W260" s="19">
        <f t="shared" si="178"/>
        <v>0</v>
      </c>
      <c r="X260" s="19">
        <f t="shared" si="179"/>
        <v>0</v>
      </c>
      <c r="Y260" s="19">
        <f t="shared" si="180"/>
        <v>1165.4867243454873</v>
      </c>
      <c r="Z260" s="19">
        <f t="shared" si="181"/>
        <v>0</v>
      </c>
      <c r="AA260" s="19">
        <f t="shared" si="182"/>
        <v>0</v>
      </c>
      <c r="AB260" s="19">
        <f t="shared" si="183"/>
        <v>0</v>
      </c>
      <c r="AC260" s="19">
        <f t="shared" si="184"/>
        <v>0</v>
      </c>
      <c r="AD260" s="19">
        <f t="shared" si="185"/>
        <v>0</v>
      </c>
      <c r="AE260" s="19">
        <f t="shared" si="186"/>
        <v>0</v>
      </c>
      <c r="AF260" s="19">
        <f t="shared" si="187"/>
        <v>0</v>
      </c>
      <c r="AG260" s="19">
        <f t="shared" ref="AG260:AG304" si="188">AG$227*$A230</f>
        <v>0</v>
      </c>
      <c r="AH260" s="19">
        <f>AH$227*$A229</f>
        <v>0</v>
      </c>
      <c r="AI260" s="19"/>
      <c r="AJ260" s="19"/>
      <c r="AK260" s="19"/>
      <c r="AL260" s="19"/>
      <c r="AM260" s="19"/>
      <c r="AN260" s="19"/>
      <c r="AO260" s="19"/>
      <c r="AP260" s="19"/>
      <c r="AQ260" s="19"/>
      <c r="AS260" s="17"/>
      <c r="AT260" s="10"/>
      <c r="AU260" s="10"/>
      <c r="AV260" s="10"/>
      <c r="AW260" s="10"/>
      <c r="AX260" s="10"/>
      <c r="AY260" s="10"/>
      <c r="AZ260" s="10"/>
      <c r="BA260" s="10"/>
      <c r="BB260" s="18"/>
      <c r="BC260" s="18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CA260" s="10">
        <f t="shared" si="155"/>
        <v>1165.4867243454873</v>
      </c>
    </row>
    <row r="261" spans="1:79">
      <c r="A261" s="81">
        <f t="shared" si="156"/>
        <v>0</v>
      </c>
      <c r="B261" s="10">
        <f t="shared" si="157"/>
        <v>33</v>
      </c>
      <c r="C261" s="77">
        <f t="shared" si="158"/>
        <v>0</v>
      </c>
      <c r="D261" s="15">
        <f t="shared" si="159"/>
        <v>0</v>
      </c>
      <c r="E261" s="19">
        <f t="shared" si="160"/>
        <v>0</v>
      </c>
      <c r="F261" s="19">
        <f t="shared" si="161"/>
        <v>0</v>
      </c>
      <c r="G261" s="19">
        <f t="shared" si="162"/>
        <v>0</v>
      </c>
      <c r="H261" s="19">
        <f t="shared" si="163"/>
        <v>0</v>
      </c>
      <c r="I261" s="15">
        <f t="shared" si="164"/>
        <v>0</v>
      </c>
      <c r="J261" s="19">
        <f t="shared" si="165"/>
        <v>0</v>
      </c>
      <c r="K261" s="19">
        <f t="shared" si="166"/>
        <v>0</v>
      </c>
      <c r="L261" s="19">
        <f t="shared" si="167"/>
        <v>0</v>
      </c>
      <c r="M261" s="19">
        <f t="shared" si="168"/>
        <v>0</v>
      </c>
      <c r="N261" s="19">
        <f t="shared" si="169"/>
        <v>0</v>
      </c>
      <c r="O261" s="19">
        <f t="shared" si="170"/>
        <v>0</v>
      </c>
      <c r="P261" s="19">
        <f t="shared" si="171"/>
        <v>0</v>
      </c>
      <c r="Q261" s="19">
        <f t="shared" si="172"/>
        <v>0</v>
      </c>
      <c r="R261" s="19">
        <f t="shared" si="173"/>
        <v>0</v>
      </c>
      <c r="S261" s="19">
        <f t="shared" si="174"/>
        <v>0</v>
      </c>
      <c r="T261" s="19">
        <f t="shared" si="175"/>
        <v>0</v>
      </c>
      <c r="U261" s="19">
        <f t="shared" si="176"/>
        <v>0</v>
      </c>
      <c r="V261" s="19">
        <f t="shared" si="177"/>
        <v>0</v>
      </c>
      <c r="W261" s="19">
        <f t="shared" si="178"/>
        <v>0</v>
      </c>
      <c r="X261" s="19">
        <f t="shared" si="179"/>
        <v>0</v>
      </c>
      <c r="Y261" s="19">
        <f t="shared" si="180"/>
        <v>0</v>
      </c>
      <c r="Z261" s="19">
        <f t="shared" si="181"/>
        <v>0</v>
      </c>
      <c r="AA261" s="19">
        <f t="shared" si="182"/>
        <v>0</v>
      </c>
      <c r="AB261" s="19">
        <f t="shared" si="183"/>
        <v>0</v>
      </c>
      <c r="AC261" s="19">
        <f t="shared" si="184"/>
        <v>0</v>
      </c>
      <c r="AD261" s="19">
        <f t="shared" si="185"/>
        <v>0</v>
      </c>
      <c r="AE261" s="19">
        <f t="shared" si="186"/>
        <v>0</v>
      </c>
      <c r="AF261" s="19">
        <f t="shared" si="187"/>
        <v>0</v>
      </c>
      <c r="AG261" s="19">
        <f t="shared" si="188"/>
        <v>0</v>
      </c>
      <c r="AH261" s="19">
        <f t="shared" ref="AH261:AH304" si="189">AH$227*$A230</f>
        <v>0</v>
      </c>
      <c r="AI261" s="19">
        <f>AI$227*$A229</f>
        <v>0</v>
      </c>
      <c r="AJ261" s="19"/>
      <c r="AK261" s="19"/>
      <c r="AL261" s="19"/>
      <c r="AM261" s="19"/>
      <c r="AN261" s="19"/>
      <c r="AO261" s="19"/>
      <c r="AP261" s="19"/>
      <c r="AQ261" s="19"/>
      <c r="AS261" s="17"/>
      <c r="AT261" s="10"/>
      <c r="AU261" s="10"/>
      <c r="AV261" s="10"/>
      <c r="AW261" s="10"/>
      <c r="AX261" s="10"/>
      <c r="AY261" s="10"/>
      <c r="AZ261" s="10"/>
      <c r="BA261" s="10"/>
      <c r="BB261" s="18"/>
      <c r="BC261" s="18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CA261" s="10">
        <f t="shared" si="155"/>
        <v>0</v>
      </c>
    </row>
    <row r="262" spans="1:79">
      <c r="A262" s="81">
        <f t="shared" si="156"/>
        <v>0</v>
      </c>
      <c r="B262" s="10">
        <f t="shared" si="157"/>
        <v>34</v>
      </c>
      <c r="C262" s="77">
        <f t="shared" si="158"/>
        <v>0</v>
      </c>
      <c r="D262" s="15">
        <f t="shared" si="159"/>
        <v>0</v>
      </c>
      <c r="E262" s="19">
        <f t="shared" si="160"/>
        <v>0</v>
      </c>
      <c r="F262" s="19">
        <f t="shared" si="161"/>
        <v>0</v>
      </c>
      <c r="G262" s="19">
        <f t="shared" si="162"/>
        <v>0</v>
      </c>
      <c r="H262" s="19">
        <f t="shared" si="163"/>
        <v>0</v>
      </c>
      <c r="I262" s="15">
        <f t="shared" si="164"/>
        <v>0</v>
      </c>
      <c r="J262" s="19">
        <f t="shared" si="165"/>
        <v>0</v>
      </c>
      <c r="K262" s="19">
        <f t="shared" si="166"/>
        <v>0</v>
      </c>
      <c r="L262" s="19">
        <f t="shared" si="167"/>
        <v>0</v>
      </c>
      <c r="M262" s="19">
        <f t="shared" si="168"/>
        <v>0</v>
      </c>
      <c r="N262" s="19">
        <f t="shared" si="169"/>
        <v>0</v>
      </c>
      <c r="O262" s="19">
        <f t="shared" si="170"/>
        <v>0</v>
      </c>
      <c r="P262" s="19">
        <f t="shared" si="171"/>
        <v>0</v>
      </c>
      <c r="Q262" s="19">
        <f t="shared" si="172"/>
        <v>0</v>
      </c>
      <c r="R262" s="19">
        <f t="shared" si="173"/>
        <v>0</v>
      </c>
      <c r="S262" s="19">
        <f t="shared" si="174"/>
        <v>0</v>
      </c>
      <c r="T262" s="19">
        <f t="shared" si="175"/>
        <v>0</v>
      </c>
      <c r="U262" s="19">
        <f t="shared" si="176"/>
        <v>0</v>
      </c>
      <c r="V262" s="19">
        <f t="shared" si="177"/>
        <v>0</v>
      </c>
      <c r="W262" s="19">
        <f t="shared" si="178"/>
        <v>0</v>
      </c>
      <c r="X262" s="19">
        <f t="shared" si="179"/>
        <v>0</v>
      </c>
      <c r="Y262" s="19">
        <f t="shared" si="180"/>
        <v>0</v>
      </c>
      <c r="Z262" s="19">
        <f t="shared" si="181"/>
        <v>0</v>
      </c>
      <c r="AA262" s="19">
        <f t="shared" si="182"/>
        <v>0</v>
      </c>
      <c r="AB262" s="19">
        <f t="shared" si="183"/>
        <v>0</v>
      </c>
      <c r="AC262" s="19">
        <f t="shared" si="184"/>
        <v>0</v>
      </c>
      <c r="AD262" s="19">
        <f t="shared" si="185"/>
        <v>0</v>
      </c>
      <c r="AE262" s="19">
        <f t="shared" si="186"/>
        <v>0</v>
      </c>
      <c r="AF262" s="19">
        <f t="shared" si="187"/>
        <v>0</v>
      </c>
      <c r="AG262" s="19">
        <f t="shared" si="188"/>
        <v>0</v>
      </c>
      <c r="AH262" s="19">
        <f t="shared" si="189"/>
        <v>0</v>
      </c>
      <c r="AI262" s="19">
        <f t="shared" ref="AI262:AI304" si="190">AI$227*$A230</f>
        <v>0</v>
      </c>
      <c r="AJ262" s="19">
        <f>AJ$227*$A229</f>
        <v>0</v>
      </c>
      <c r="AK262" s="19"/>
      <c r="AL262" s="19"/>
      <c r="AM262" s="19"/>
      <c r="AN262" s="19"/>
      <c r="AO262" s="19"/>
      <c r="AP262" s="19"/>
      <c r="AQ262" s="19"/>
      <c r="AS262" s="17"/>
      <c r="AT262" s="10"/>
      <c r="AU262" s="10"/>
      <c r="AV262" s="10"/>
      <c r="AW262" s="10"/>
      <c r="AX262" s="10"/>
      <c r="AY262" s="10"/>
      <c r="AZ262" s="10"/>
      <c r="BA262" s="10"/>
      <c r="BB262" s="18"/>
      <c r="BC262" s="18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CA262" s="10">
        <f t="shared" si="155"/>
        <v>0</v>
      </c>
    </row>
    <row r="263" spans="1:79">
      <c r="A263" s="81">
        <f t="shared" si="156"/>
        <v>0</v>
      </c>
      <c r="B263" s="10">
        <f t="shared" si="157"/>
        <v>35</v>
      </c>
      <c r="C263" s="77">
        <f t="shared" si="158"/>
        <v>0</v>
      </c>
      <c r="D263" s="15">
        <f t="shared" si="159"/>
        <v>0</v>
      </c>
      <c r="E263" s="19">
        <f t="shared" si="160"/>
        <v>0</v>
      </c>
      <c r="F263" s="19">
        <f t="shared" si="161"/>
        <v>0</v>
      </c>
      <c r="G263" s="19">
        <f t="shared" si="162"/>
        <v>0</v>
      </c>
      <c r="H263" s="19">
        <f t="shared" si="163"/>
        <v>0</v>
      </c>
      <c r="I263" s="15">
        <f t="shared" si="164"/>
        <v>0</v>
      </c>
      <c r="J263" s="19">
        <f t="shared" si="165"/>
        <v>0</v>
      </c>
      <c r="K263" s="19">
        <f t="shared" si="166"/>
        <v>0</v>
      </c>
      <c r="L263" s="19">
        <f t="shared" si="167"/>
        <v>0</v>
      </c>
      <c r="M263" s="19">
        <f t="shared" si="168"/>
        <v>0</v>
      </c>
      <c r="N263" s="19">
        <f t="shared" si="169"/>
        <v>0</v>
      </c>
      <c r="O263" s="19">
        <f t="shared" si="170"/>
        <v>0</v>
      </c>
      <c r="P263" s="19">
        <f t="shared" si="171"/>
        <v>0</v>
      </c>
      <c r="Q263" s="19">
        <f t="shared" si="172"/>
        <v>0</v>
      </c>
      <c r="R263" s="19">
        <f t="shared" si="173"/>
        <v>0</v>
      </c>
      <c r="S263" s="19">
        <f t="shared" si="174"/>
        <v>0</v>
      </c>
      <c r="T263" s="19">
        <f t="shared" si="175"/>
        <v>0</v>
      </c>
      <c r="U263" s="19">
        <f t="shared" si="176"/>
        <v>0</v>
      </c>
      <c r="V263" s="19">
        <f t="shared" si="177"/>
        <v>0</v>
      </c>
      <c r="W263" s="19">
        <f t="shared" si="178"/>
        <v>0</v>
      </c>
      <c r="X263" s="19">
        <f t="shared" si="179"/>
        <v>0</v>
      </c>
      <c r="Y263" s="19">
        <f t="shared" si="180"/>
        <v>0</v>
      </c>
      <c r="Z263" s="19">
        <f t="shared" si="181"/>
        <v>0</v>
      </c>
      <c r="AA263" s="19">
        <f t="shared" si="182"/>
        <v>0</v>
      </c>
      <c r="AB263" s="19">
        <f t="shared" si="183"/>
        <v>0</v>
      </c>
      <c r="AC263" s="19">
        <f t="shared" si="184"/>
        <v>0</v>
      </c>
      <c r="AD263" s="19">
        <f t="shared" si="185"/>
        <v>0</v>
      </c>
      <c r="AE263" s="19">
        <f t="shared" si="186"/>
        <v>0</v>
      </c>
      <c r="AF263" s="19">
        <f t="shared" si="187"/>
        <v>0</v>
      </c>
      <c r="AG263" s="19">
        <f t="shared" si="188"/>
        <v>0</v>
      </c>
      <c r="AH263" s="19">
        <f t="shared" si="189"/>
        <v>0</v>
      </c>
      <c r="AI263" s="19">
        <f t="shared" si="190"/>
        <v>0</v>
      </c>
      <c r="AJ263" s="19">
        <f t="shared" ref="AJ263:AJ304" si="191">AJ$227*$A230</f>
        <v>0</v>
      </c>
      <c r="AK263" s="19">
        <f>AK$227*$A229</f>
        <v>0</v>
      </c>
      <c r="AL263" s="19"/>
      <c r="AM263" s="19"/>
      <c r="AN263" s="19"/>
      <c r="AO263" s="19"/>
      <c r="AP263" s="19"/>
      <c r="AQ263" s="19"/>
      <c r="AS263" s="17"/>
      <c r="AT263" s="10"/>
      <c r="AU263" s="10"/>
      <c r="AV263" s="10"/>
      <c r="AW263" s="10"/>
      <c r="AX263" s="10"/>
      <c r="AY263" s="10"/>
      <c r="AZ263" s="10"/>
      <c r="BA263" s="10"/>
      <c r="BB263" s="18"/>
      <c r="BC263" s="18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CA263" s="10">
        <f t="shared" si="155"/>
        <v>0</v>
      </c>
    </row>
    <row r="264" spans="1:79">
      <c r="A264" s="81">
        <f t="shared" si="156"/>
        <v>0</v>
      </c>
      <c r="B264" s="10">
        <f t="shared" si="157"/>
        <v>36</v>
      </c>
      <c r="C264" s="77">
        <f t="shared" si="158"/>
        <v>0</v>
      </c>
      <c r="D264" s="15">
        <f t="shared" si="159"/>
        <v>0</v>
      </c>
      <c r="E264" s="19">
        <f t="shared" si="160"/>
        <v>0</v>
      </c>
      <c r="F264" s="19">
        <f t="shared" si="161"/>
        <v>0</v>
      </c>
      <c r="G264" s="19">
        <f t="shared" si="162"/>
        <v>0</v>
      </c>
      <c r="H264" s="19">
        <f t="shared" si="163"/>
        <v>0</v>
      </c>
      <c r="I264" s="15">
        <f t="shared" si="164"/>
        <v>0</v>
      </c>
      <c r="J264" s="19">
        <f t="shared" si="165"/>
        <v>0</v>
      </c>
      <c r="K264" s="19">
        <f t="shared" si="166"/>
        <v>0</v>
      </c>
      <c r="L264" s="19">
        <f t="shared" si="167"/>
        <v>0</v>
      </c>
      <c r="M264" s="19">
        <f t="shared" si="168"/>
        <v>0</v>
      </c>
      <c r="N264" s="19">
        <f t="shared" si="169"/>
        <v>0</v>
      </c>
      <c r="O264" s="19">
        <f t="shared" si="170"/>
        <v>0</v>
      </c>
      <c r="P264" s="19">
        <f t="shared" si="171"/>
        <v>0</v>
      </c>
      <c r="Q264" s="19">
        <f t="shared" si="172"/>
        <v>0</v>
      </c>
      <c r="R264" s="19">
        <f t="shared" si="173"/>
        <v>0</v>
      </c>
      <c r="S264" s="19">
        <f t="shared" si="174"/>
        <v>0</v>
      </c>
      <c r="T264" s="19">
        <f t="shared" si="175"/>
        <v>0</v>
      </c>
      <c r="U264" s="19">
        <f t="shared" si="176"/>
        <v>0</v>
      </c>
      <c r="V264" s="19">
        <f t="shared" si="177"/>
        <v>0</v>
      </c>
      <c r="W264" s="19">
        <f t="shared" si="178"/>
        <v>0</v>
      </c>
      <c r="X264" s="19">
        <f t="shared" si="179"/>
        <v>0</v>
      </c>
      <c r="Y264" s="19">
        <f t="shared" si="180"/>
        <v>0</v>
      </c>
      <c r="Z264" s="19">
        <f t="shared" si="181"/>
        <v>0</v>
      </c>
      <c r="AA264" s="19">
        <f t="shared" si="182"/>
        <v>0</v>
      </c>
      <c r="AB264" s="19">
        <f t="shared" si="183"/>
        <v>0</v>
      </c>
      <c r="AC264" s="19">
        <f t="shared" si="184"/>
        <v>0</v>
      </c>
      <c r="AD264" s="19">
        <f t="shared" si="185"/>
        <v>0</v>
      </c>
      <c r="AE264" s="19">
        <f t="shared" si="186"/>
        <v>0</v>
      </c>
      <c r="AF264" s="19">
        <f t="shared" si="187"/>
        <v>0</v>
      </c>
      <c r="AG264" s="19">
        <f t="shared" si="188"/>
        <v>0</v>
      </c>
      <c r="AH264" s="19">
        <f t="shared" si="189"/>
        <v>0</v>
      </c>
      <c r="AI264" s="19">
        <f t="shared" si="190"/>
        <v>0</v>
      </c>
      <c r="AJ264" s="19">
        <f t="shared" si="191"/>
        <v>0</v>
      </c>
      <c r="AK264" s="19">
        <f t="shared" ref="AK264:AK304" si="192">AK$227*$A230</f>
        <v>0</v>
      </c>
      <c r="AL264" s="19">
        <f>AL$227*$A229</f>
        <v>0</v>
      </c>
      <c r="AM264" s="19"/>
      <c r="AN264" s="19"/>
      <c r="AO264" s="19"/>
      <c r="AP264" s="19"/>
      <c r="AQ264" s="19"/>
      <c r="AS264" s="17"/>
      <c r="AT264" s="10"/>
      <c r="AU264" s="10"/>
      <c r="AV264" s="10"/>
      <c r="AW264" s="10"/>
      <c r="AX264" s="10"/>
      <c r="AY264" s="10"/>
      <c r="AZ264" s="10"/>
      <c r="BA264" s="10"/>
      <c r="BB264" s="18"/>
      <c r="BC264" s="18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CA264" s="10">
        <f t="shared" si="155"/>
        <v>0</v>
      </c>
    </row>
    <row r="265" spans="1:79">
      <c r="A265" s="81">
        <f t="shared" si="156"/>
        <v>0</v>
      </c>
      <c r="B265" s="10">
        <f t="shared" si="157"/>
        <v>37</v>
      </c>
      <c r="C265" s="77">
        <f t="shared" si="158"/>
        <v>0</v>
      </c>
      <c r="D265" s="15">
        <f t="shared" si="159"/>
        <v>0</v>
      </c>
      <c r="E265" s="19">
        <f t="shared" si="160"/>
        <v>0</v>
      </c>
      <c r="F265" s="19">
        <f t="shared" si="161"/>
        <v>0</v>
      </c>
      <c r="G265" s="19">
        <f t="shared" si="162"/>
        <v>0</v>
      </c>
      <c r="H265" s="19">
        <f t="shared" si="163"/>
        <v>0</v>
      </c>
      <c r="I265" s="15">
        <f t="shared" si="164"/>
        <v>0</v>
      </c>
      <c r="J265" s="19">
        <f t="shared" si="165"/>
        <v>0</v>
      </c>
      <c r="K265" s="19">
        <f t="shared" si="166"/>
        <v>0</v>
      </c>
      <c r="L265" s="19">
        <f t="shared" si="167"/>
        <v>0</v>
      </c>
      <c r="M265" s="19">
        <f t="shared" si="168"/>
        <v>0</v>
      </c>
      <c r="N265" s="19">
        <f t="shared" si="169"/>
        <v>0</v>
      </c>
      <c r="O265" s="19">
        <f t="shared" si="170"/>
        <v>0</v>
      </c>
      <c r="P265" s="19">
        <f t="shared" si="171"/>
        <v>0</v>
      </c>
      <c r="Q265" s="19">
        <f t="shared" si="172"/>
        <v>0</v>
      </c>
      <c r="R265" s="19">
        <f t="shared" si="173"/>
        <v>0</v>
      </c>
      <c r="S265" s="19">
        <f t="shared" si="174"/>
        <v>0</v>
      </c>
      <c r="T265" s="19">
        <f t="shared" si="175"/>
        <v>0</v>
      </c>
      <c r="U265" s="19">
        <f t="shared" si="176"/>
        <v>0</v>
      </c>
      <c r="V265" s="19">
        <f t="shared" si="177"/>
        <v>0</v>
      </c>
      <c r="W265" s="19">
        <f t="shared" si="178"/>
        <v>0</v>
      </c>
      <c r="X265" s="19">
        <f t="shared" si="179"/>
        <v>0</v>
      </c>
      <c r="Y265" s="19">
        <f t="shared" si="180"/>
        <v>0</v>
      </c>
      <c r="Z265" s="19">
        <f t="shared" si="181"/>
        <v>0</v>
      </c>
      <c r="AA265" s="19">
        <f t="shared" si="182"/>
        <v>0</v>
      </c>
      <c r="AB265" s="19">
        <f t="shared" si="183"/>
        <v>0</v>
      </c>
      <c r="AC265" s="19">
        <f t="shared" si="184"/>
        <v>0</v>
      </c>
      <c r="AD265" s="19">
        <f t="shared" si="185"/>
        <v>0</v>
      </c>
      <c r="AE265" s="19">
        <f t="shared" si="186"/>
        <v>0</v>
      </c>
      <c r="AF265" s="19">
        <f t="shared" si="187"/>
        <v>0</v>
      </c>
      <c r="AG265" s="19">
        <f t="shared" si="188"/>
        <v>0</v>
      </c>
      <c r="AH265" s="19">
        <f t="shared" si="189"/>
        <v>0</v>
      </c>
      <c r="AI265" s="19">
        <f t="shared" si="190"/>
        <v>0</v>
      </c>
      <c r="AJ265" s="19">
        <f t="shared" si="191"/>
        <v>0</v>
      </c>
      <c r="AK265" s="19">
        <f t="shared" si="192"/>
        <v>0</v>
      </c>
      <c r="AL265" s="19">
        <f t="shared" ref="AL265:AL304" si="193">AL$227*$A230</f>
        <v>0</v>
      </c>
      <c r="AM265" s="19">
        <f>AM$227*$A229</f>
        <v>0</v>
      </c>
      <c r="AN265" s="19"/>
      <c r="AO265" s="19"/>
      <c r="AP265" s="19"/>
      <c r="AQ265" s="19"/>
      <c r="AS265" s="17"/>
      <c r="AT265" s="10"/>
      <c r="AU265" s="10"/>
      <c r="AV265" s="10"/>
      <c r="AW265" s="10"/>
      <c r="AX265" s="10"/>
      <c r="AY265" s="10"/>
      <c r="AZ265" s="10"/>
      <c r="BA265" s="10"/>
      <c r="BB265" s="18"/>
      <c r="BC265" s="18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CA265" s="10">
        <f t="shared" si="155"/>
        <v>0</v>
      </c>
    </row>
    <row r="266" spans="1:79">
      <c r="A266" s="81">
        <f t="shared" si="156"/>
        <v>0</v>
      </c>
      <c r="B266" s="10">
        <f t="shared" si="157"/>
        <v>38</v>
      </c>
      <c r="C266" s="77">
        <f t="shared" si="158"/>
        <v>0</v>
      </c>
      <c r="D266" s="15">
        <f t="shared" si="159"/>
        <v>0</v>
      </c>
      <c r="E266" s="19">
        <f t="shared" si="160"/>
        <v>0</v>
      </c>
      <c r="F266" s="19">
        <f t="shared" si="161"/>
        <v>0</v>
      </c>
      <c r="G266" s="19">
        <f t="shared" si="162"/>
        <v>0</v>
      </c>
      <c r="H266" s="19">
        <f t="shared" si="163"/>
        <v>0</v>
      </c>
      <c r="I266" s="15">
        <f t="shared" si="164"/>
        <v>0</v>
      </c>
      <c r="J266" s="19">
        <f t="shared" si="165"/>
        <v>0</v>
      </c>
      <c r="K266" s="19">
        <f t="shared" si="166"/>
        <v>0</v>
      </c>
      <c r="L266" s="19">
        <f t="shared" si="167"/>
        <v>0</v>
      </c>
      <c r="M266" s="19">
        <f t="shared" si="168"/>
        <v>0</v>
      </c>
      <c r="N266" s="19">
        <f t="shared" si="169"/>
        <v>0</v>
      </c>
      <c r="O266" s="19">
        <f t="shared" si="170"/>
        <v>0</v>
      </c>
      <c r="P266" s="19">
        <f t="shared" si="171"/>
        <v>0</v>
      </c>
      <c r="Q266" s="19">
        <f t="shared" si="172"/>
        <v>0</v>
      </c>
      <c r="R266" s="19">
        <f t="shared" si="173"/>
        <v>0</v>
      </c>
      <c r="S266" s="19">
        <f t="shared" si="174"/>
        <v>0</v>
      </c>
      <c r="T266" s="19">
        <f t="shared" si="175"/>
        <v>0</v>
      </c>
      <c r="U266" s="19">
        <f t="shared" si="176"/>
        <v>0</v>
      </c>
      <c r="V266" s="19">
        <f t="shared" si="177"/>
        <v>0</v>
      </c>
      <c r="W266" s="19">
        <f t="shared" si="178"/>
        <v>0</v>
      </c>
      <c r="X266" s="19">
        <f t="shared" si="179"/>
        <v>0</v>
      </c>
      <c r="Y266" s="19">
        <f t="shared" si="180"/>
        <v>0</v>
      </c>
      <c r="Z266" s="19">
        <f t="shared" si="181"/>
        <v>0</v>
      </c>
      <c r="AA266" s="19">
        <f t="shared" si="182"/>
        <v>0</v>
      </c>
      <c r="AB266" s="19">
        <f t="shared" si="183"/>
        <v>0</v>
      </c>
      <c r="AC266" s="19">
        <f t="shared" si="184"/>
        <v>0</v>
      </c>
      <c r="AD266" s="19">
        <f t="shared" si="185"/>
        <v>0</v>
      </c>
      <c r="AE266" s="19">
        <f t="shared" si="186"/>
        <v>0</v>
      </c>
      <c r="AF266" s="19">
        <f t="shared" si="187"/>
        <v>0</v>
      </c>
      <c r="AG266" s="19">
        <f t="shared" si="188"/>
        <v>0</v>
      </c>
      <c r="AH266" s="19">
        <f t="shared" si="189"/>
        <v>0</v>
      </c>
      <c r="AI266" s="19">
        <f t="shared" si="190"/>
        <v>0</v>
      </c>
      <c r="AJ266" s="19">
        <f t="shared" si="191"/>
        <v>0</v>
      </c>
      <c r="AK266" s="19">
        <f t="shared" si="192"/>
        <v>0</v>
      </c>
      <c r="AL266" s="19">
        <f t="shared" si="193"/>
        <v>0</v>
      </c>
      <c r="AM266" s="19">
        <f t="shared" ref="AM266:AM304" si="194">AM$227*$A230</f>
        <v>0</v>
      </c>
      <c r="AN266" s="19">
        <f>AN$227*$A229</f>
        <v>0</v>
      </c>
      <c r="AO266" s="19"/>
      <c r="AP266" s="19"/>
      <c r="AQ266" s="19"/>
      <c r="AS266" s="17"/>
      <c r="AT266" s="10"/>
      <c r="AU266" s="10"/>
      <c r="AV266" s="10"/>
      <c r="AW266" s="10"/>
      <c r="AX266" s="10"/>
      <c r="AY266" s="10"/>
      <c r="AZ266" s="10"/>
      <c r="BA266" s="10"/>
      <c r="BB266" s="18"/>
      <c r="BC266" s="18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CA266" s="10">
        <f t="shared" si="155"/>
        <v>0</v>
      </c>
    </row>
    <row r="267" spans="1:79">
      <c r="A267" s="81">
        <f t="shared" si="156"/>
        <v>0</v>
      </c>
      <c r="B267" s="10">
        <f t="shared" si="157"/>
        <v>39</v>
      </c>
      <c r="C267" s="77">
        <f t="shared" si="158"/>
        <v>0</v>
      </c>
      <c r="D267" s="15">
        <f t="shared" si="159"/>
        <v>0</v>
      </c>
      <c r="E267" s="19">
        <f t="shared" si="160"/>
        <v>0</v>
      </c>
      <c r="F267" s="19">
        <f t="shared" si="161"/>
        <v>0</v>
      </c>
      <c r="G267" s="19">
        <f t="shared" si="162"/>
        <v>0</v>
      </c>
      <c r="H267" s="19">
        <f t="shared" si="163"/>
        <v>0</v>
      </c>
      <c r="I267" s="15">
        <f t="shared" si="164"/>
        <v>0</v>
      </c>
      <c r="J267" s="19">
        <f t="shared" si="165"/>
        <v>0</v>
      </c>
      <c r="K267" s="19">
        <f t="shared" si="166"/>
        <v>0</v>
      </c>
      <c r="L267" s="19">
        <f t="shared" si="167"/>
        <v>0</v>
      </c>
      <c r="M267" s="19">
        <f t="shared" si="168"/>
        <v>0</v>
      </c>
      <c r="N267" s="19">
        <f t="shared" si="169"/>
        <v>0</v>
      </c>
      <c r="O267" s="19">
        <f t="shared" si="170"/>
        <v>0</v>
      </c>
      <c r="P267" s="19">
        <f t="shared" si="171"/>
        <v>0</v>
      </c>
      <c r="Q267" s="19">
        <f t="shared" si="172"/>
        <v>0</v>
      </c>
      <c r="R267" s="19">
        <f t="shared" si="173"/>
        <v>0</v>
      </c>
      <c r="S267" s="19">
        <f t="shared" si="174"/>
        <v>0</v>
      </c>
      <c r="T267" s="19">
        <f t="shared" si="175"/>
        <v>0</v>
      </c>
      <c r="U267" s="19">
        <f t="shared" si="176"/>
        <v>0</v>
      </c>
      <c r="V267" s="19">
        <f t="shared" si="177"/>
        <v>0</v>
      </c>
      <c r="W267" s="19">
        <f t="shared" si="178"/>
        <v>0</v>
      </c>
      <c r="X267" s="19">
        <f t="shared" si="179"/>
        <v>0</v>
      </c>
      <c r="Y267" s="19">
        <f t="shared" si="180"/>
        <v>0</v>
      </c>
      <c r="Z267" s="19">
        <f t="shared" si="181"/>
        <v>0</v>
      </c>
      <c r="AA267" s="19">
        <f t="shared" si="182"/>
        <v>0</v>
      </c>
      <c r="AB267" s="19">
        <f t="shared" si="183"/>
        <v>0</v>
      </c>
      <c r="AC267" s="19">
        <f t="shared" si="184"/>
        <v>0</v>
      </c>
      <c r="AD267" s="19">
        <f t="shared" si="185"/>
        <v>0</v>
      </c>
      <c r="AE267" s="19">
        <f t="shared" si="186"/>
        <v>0</v>
      </c>
      <c r="AF267" s="19">
        <f t="shared" si="187"/>
        <v>0</v>
      </c>
      <c r="AG267" s="19">
        <f t="shared" si="188"/>
        <v>0</v>
      </c>
      <c r="AH267" s="19">
        <f t="shared" si="189"/>
        <v>0</v>
      </c>
      <c r="AI267" s="19">
        <f t="shared" si="190"/>
        <v>0</v>
      </c>
      <c r="AJ267" s="19">
        <f t="shared" si="191"/>
        <v>0</v>
      </c>
      <c r="AK267" s="19">
        <f t="shared" si="192"/>
        <v>0</v>
      </c>
      <c r="AL267" s="19">
        <f t="shared" si="193"/>
        <v>0</v>
      </c>
      <c r="AM267" s="19">
        <f t="shared" si="194"/>
        <v>0</v>
      </c>
      <c r="AN267" s="19">
        <f t="shared" ref="AN267:AN304" si="195">AN$227*$A230</f>
        <v>0</v>
      </c>
      <c r="AO267" s="19">
        <f>AO$227*$A229</f>
        <v>0</v>
      </c>
      <c r="AP267" s="19"/>
      <c r="AQ267" s="19"/>
      <c r="AS267" s="17"/>
      <c r="AT267" s="10"/>
      <c r="AU267" s="10"/>
      <c r="AV267" s="10"/>
      <c r="AW267" s="10"/>
      <c r="AX267" s="10"/>
      <c r="AY267" s="10"/>
      <c r="AZ267" s="10"/>
      <c r="BA267" s="10"/>
      <c r="BB267" s="18"/>
      <c r="BC267" s="18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CA267" s="10">
        <f t="shared" si="155"/>
        <v>0</v>
      </c>
    </row>
    <row r="268" spans="1:79">
      <c r="A268" s="81">
        <f t="shared" si="156"/>
        <v>0</v>
      </c>
      <c r="B268" s="10">
        <f t="shared" si="157"/>
        <v>40</v>
      </c>
      <c r="C268" s="77">
        <f t="shared" si="158"/>
        <v>0</v>
      </c>
      <c r="D268" s="15">
        <f t="shared" si="159"/>
        <v>0</v>
      </c>
      <c r="E268" s="19">
        <f t="shared" si="160"/>
        <v>0</v>
      </c>
      <c r="F268" s="19">
        <f t="shared" si="161"/>
        <v>0</v>
      </c>
      <c r="G268" s="19">
        <f t="shared" si="162"/>
        <v>0</v>
      </c>
      <c r="H268" s="19">
        <f t="shared" si="163"/>
        <v>0</v>
      </c>
      <c r="I268" s="15">
        <f t="shared" si="164"/>
        <v>0</v>
      </c>
      <c r="J268" s="19">
        <f t="shared" si="165"/>
        <v>0</v>
      </c>
      <c r="K268" s="19">
        <f t="shared" si="166"/>
        <v>0</v>
      </c>
      <c r="L268" s="19">
        <f t="shared" si="167"/>
        <v>0</v>
      </c>
      <c r="M268" s="19">
        <f t="shared" si="168"/>
        <v>0</v>
      </c>
      <c r="N268" s="19">
        <f t="shared" si="169"/>
        <v>0</v>
      </c>
      <c r="O268" s="19">
        <f t="shared" si="170"/>
        <v>0</v>
      </c>
      <c r="P268" s="19">
        <f t="shared" si="171"/>
        <v>0</v>
      </c>
      <c r="Q268" s="19">
        <f t="shared" si="172"/>
        <v>0</v>
      </c>
      <c r="R268" s="19">
        <f t="shared" si="173"/>
        <v>0</v>
      </c>
      <c r="S268" s="19">
        <f t="shared" si="174"/>
        <v>0</v>
      </c>
      <c r="T268" s="19">
        <f t="shared" si="175"/>
        <v>0</v>
      </c>
      <c r="U268" s="19">
        <f t="shared" si="176"/>
        <v>0</v>
      </c>
      <c r="V268" s="19">
        <f t="shared" si="177"/>
        <v>0</v>
      </c>
      <c r="W268" s="19">
        <f t="shared" si="178"/>
        <v>0</v>
      </c>
      <c r="X268" s="19">
        <f t="shared" si="179"/>
        <v>0</v>
      </c>
      <c r="Y268" s="19">
        <f t="shared" si="180"/>
        <v>0</v>
      </c>
      <c r="Z268" s="19">
        <f t="shared" si="181"/>
        <v>0</v>
      </c>
      <c r="AA268" s="19">
        <f t="shared" si="182"/>
        <v>0</v>
      </c>
      <c r="AB268" s="19">
        <f t="shared" si="183"/>
        <v>0</v>
      </c>
      <c r="AC268" s="19">
        <f t="shared" si="184"/>
        <v>0</v>
      </c>
      <c r="AD268" s="19">
        <f t="shared" si="185"/>
        <v>0</v>
      </c>
      <c r="AE268" s="19">
        <f t="shared" si="186"/>
        <v>0</v>
      </c>
      <c r="AF268" s="19">
        <f t="shared" si="187"/>
        <v>0</v>
      </c>
      <c r="AG268" s="19">
        <f t="shared" si="188"/>
        <v>0</v>
      </c>
      <c r="AH268" s="19">
        <f t="shared" si="189"/>
        <v>0</v>
      </c>
      <c r="AI268" s="19">
        <f t="shared" si="190"/>
        <v>0</v>
      </c>
      <c r="AJ268" s="19">
        <f t="shared" si="191"/>
        <v>0</v>
      </c>
      <c r="AK268" s="19">
        <f t="shared" si="192"/>
        <v>0</v>
      </c>
      <c r="AL268" s="19">
        <f t="shared" si="193"/>
        <v>0</v>
      </c>
      <c r="AM268" s="19">
        <f t="shared" si="194"/>
        <v>0</v>
      </c>
      <c r="AN268" s="19">
        <f t="shared" si="195"/>
        <v>0</v>
      </c>
      <c r="AO268" s="19">
        <f t="shared" ref="AO268:AO304" si="196">AO$227*$A230</f>
        <v>0</v>
      </c>
      <c r="AP268" s="19">
        <f>AP$227*$A229</f>
        <v>0</v>
      </c>
      <c r="AQ268" s="19"/>
      <c r="AS268" s="17"/>
      <c r="AT268" s="10"/>
      <c r="AU268" s="10"/>
      <c r="AV268" s="10"/>
      <c r="AW268" s="10"/>
      <c r="AX268" s="10"/>
      <c r="AY268" s="10"/>
      <c r="AZ268" s="10"/>
      <c r="BA268" s="10"/>
      <c r="BB268" s="18"/>
      <c r="BC268" s="18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CA268" s="10">
        <f t="shared" si="155"/>
        <v>0</v>
      </c>
    </row>
    <row r="269" spans="1:79">
      <c r="A269" s="81">
        <f t="shared" si="156"/>
        <v>0</v>
      </c>
      <c r="B269" s="10">
        <f t="shared" si="157"/>
        <v>41</v>
      </c>
      <c r="C269" s="77">
        <f t="shared" si="158"/>
        <v>0</v>
      </c>
      <c r="D269" s="15">
        <f t="shared" si="159"/>
        <v>0</v>
      </c>
      <c r="E269" s="19">
        <f t="shared" si="160"/>
        <v>0</v>
      </c>
      <c r="F269" s="19">
        <f t="shared" si="161"/>
        <v>0</v>
      </c>
      <c r="G269" s="19">
        <f t="shared" si="162"/>
        <v>0</v>
      </c>
      <c r="H269" s="19">
        <f t="shared" si="163"/>
        <v>0</v>
      </c>
      <c r="I269" s="15">
        <f t="shared" si="164"/>
        <v>0</v>
      </c>
      <c r="J269" s="19">
        <f t="shared" si="165"/>
        <v>0</v>
      </c>
      <c r="K269" s="19">
        <f t="shared" si="166"/>
        <v>0</v>
      </c>
      <c r="L269" s="19">
        <f t="shared" si="167"/>
        <v>0</v>
      </c>
      <c r="M269" s="19">
        <f t="shared" si="168"/>
        <v>0</v>
      </c>
      <c r="N269" s="19">
        <f t="shared" si="169"/>
        <v>0</v>
      </c>
      <c r="O269" s="19">
        <f t="shared" si="170"/>
        <v>0</v>
      </c>
      <c r="P269" s="19">
        <f t="shared" si="171"/>
        <v>0</v>
      </c>
      <c r="Q269" s="19">
        <f t="shared" si="172"/>
        <v>0</v>
      </c>
      <c r="R269" s="19">
        <f t="shared" si="173"/>
        <v>0</v>
      </c>
      <c r="S269" s="19">
        <f t="shared" si="174"/>
        <v>0</v>
      </c>
      <c r="T269" s="19">
        <f t="shared" si="175"/>
        <v>0</v>
      </c>
      <c r="U269" s="19">
        <f t="shared" si="176"/>
        <v>0</v>
      </c>
      <c r="V269" s="19">
        <f t="shared" si="177"/>
        <v>0</v>
      </c>
      <c r="W269" s="19">
        <f t="shared" si="178"/>
        <v>0</v>
      </c>
      <c r="X269" s="19">
        <f t="shared" si="179"/>
        <v>0</v>
      </c>
      <c r="Y269" s="19">
        <f t="shared" si="180"/>
        <v>0</v>
      </c>
      <c r="Z269" s="19">
        <f t="shared" si="181"/>
        <v>0</v>
      </c>
      <c r="AA269" s="19">
        <f t="shared" si="182"/>
        <v>0</v>
      </c>
      <c r="AB269" s="19">
        <f t="shared" si="183"/>
        <v>0</v>
      </c>
      <c r="AC269" s="19">
        <f t="shared" si="184"/>
        <v>0</v>
      </c>
      <c r="AD269" s="19">
        <f t="shared" si="185"/>
        <v>0</v>
      </c>
      <c r="AE269" s="19">
        <f t="shared" si="186"/>
        <v>0</v>
      </c>
      <c r="AF269" s="19">
        <f t="shared" si="187"/>
        <v>0</v>
      </c>
      <c r="AG269" s="19">
        <f t="shared" si="188"/>
        <v>0</v>
      </c>
      <c r="AH269" s="19">
        <f t="shared" si="189"/>
        <v>0</v>
      </c>
      <c r="AI269" s="19">
        <f t="shared" si="190"/>
        <v>0</v>
      </c>
      <c r="AJ269" s="19">
        <f t="shared" si="191"/>
        <v>0</v>
      </c>
      <c r="AK269" s="19">
        <f t="shared" si="192"/>
        <v>0</v>
      </c>
      <c r="AL269" s="19">
        <f t="shared" si="193"/>
        <v>0</v>
      </c>
      <c r="AM269" s="19">
        <f t="shared" si="194"/>
        <v>0</v>
      </c>
      <c r="AN269" s="19">
        <f t="shared" si="195"/>
        <v>0</v>
      </c>
      <c r="AO269" s="19">
        <f t="shared" si="196"/>
        <v>0</v>
      </c>
      <c r="AP269" s="19">
        <f t="shared" ref="AP269:AP304" si="197">AP$227*$A230</f>
        <v>0</v>
      </c>
      <c r="AQ269" s="19">
        <f>AQ$227*$A229</f>
        <v>0</v>
      </c>
      <c r="AS269" s="17"/>
      <c r="AT269" s="10"/>
      <c r="AU269" s="10"/>
      <c r="AV269" s="10"/>
      <c r="AW269" s="10"/>
      <c r="AX269" s="10"/>
      <c r="AY269" s="10"/>
      <c r="AZ269" s="10"/>
      <c r="BA269" s="10"/>
      <c r="BB269" s="18"/>
      <c r="BC269" s="18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CA269" s="10">
        <f t="shared" si="155"/>
        <v>0</v>
      </c>
    </row>
    <row r="270" spans="1:79">
      <c r="A270" s="81">
        <f t="shared" si="156"/>
        <v>0</v>
      </c>
      <c r="B270" s="10">
        <f t="shared" si="157"/>
        <v>42</v>
      </c>
      <c r="C270" s="77">
        <f t="shared" si="158"/>
        <v>0</v>
      </c>
      <c r="D270" s="15">
        <f t="shared" si="159"/>
        <v>0</v>
      </c>
      <c r="E270" s="19">
        <f t="shared" si="160"/>
        <v>0</v>
      </c>
      <c r="F270" s="19">
        <f t="shared" si="161"/>
        <v>0</v>
      </c>
      <c r="G270" s="19">
        <f t="shared" si="162"/>
        <v>0</v>
      </c>
      <c r="H270" s="19">
        <f t="shared" si="163"/>
        <v>0</v>
      </c>
      <c r="I270" s="15">
        <f t="shared" si="164"/>
        <v>0</v>
      </c>
      <c r="J270" s="19">
        <f t="shared" si="165"/>
        <v>0</v>
      </c>
      <c r="K270" s="19">
        <f t="shared" si="166"/>
        <v>0</v>
      </c>
      <c r="L270" s="19">
        <f t="shared" si="167"/>
        <v>0</v>
      </c>
      <c r="M270" s="19">
        <f t="shared" si="168"/>
        <v>0</v>
      </c>
      <c r="N270" s="19">
        <f t="shared" si="169"/>
        <v>0</v>
      </c>
      <c r="O270" s="19">
        <f t="shared" si="170"/>
        <v>0</v>
      </c>
      <c r="P270" s="19">
        <f t="shared" si="171"/>
        <v>0</v>
      </c>
      <c r="Q270" s="19">
        <f t="shared" si="172"/>
        <v>0</v>
      </c>
      <c r="R270" s="19">
        <f t="shared" si="173"/>
        <v>0</v>
      </c>
      <c r="S270" s="19">
        <f t="shared" si="174"/>
        <v>0</v>
      </c>
      <c r="T270" s="19">
        <f t="shared" si="175"/>
        <v>0</v>
      </c>
      <c r="U270" s="19">
        <f t="shared" si="176"/>
        <v>0</v>
      </c>
      <c r="V270" s="19">
        <f t="shared" si="177"/>
        <v>0</v>
      </c>
      <c r="W270" s="19">
        <f t="shared" si="178"/>
        <v>0</v>
      </c>
      <c r="X270" s="19">
        <f t="shared" si="179"/>
        <v>0</v>
      </c>
      <c r="Y270" s="19">
        <f t="shared" si="180"/>
        <v>0</v>
      </c>
      <c r="Z270" s="19">
        <f t="shared" si="181"/>
        <v>0</v>
      </c>
      <c r="AA270" s="19">
        <f t="shared" si="182"/>
        <v>0</v>
      </c>
      <c r="AB270" s="19">
        <f t="shared" si="183"/>
        <v>0</v>
      </c>
      <c r="AC270" s="19">
        <f t="shared" si="184"/>
        <v>0</v>
      </c>
      <c r="AD270" s="19">
        <f t="shared" si="185"/>
        <v>0</v>
      </c>
      <c r="AE270" s="19">
        <f t="shared" si="186"/>
        <v>0</v>
      </c>
      <c r="AF270" s="19">
        <f t="shared" si="187"/>
        <v>0</v>
      </c>
      <c r="AG270" s="19">
        <f t="shared" si="188"/>
        <v>0</v>
      </c>
      <c r="AH270" s="19">
        <f t="shared" si="189"/>
        <v>0</v>
      </c>
      <c r="AI270" s="19">
        <f t="shared" si="190"/>
        <v>0</v>
      </c>
      <c r="AJ270" s="19">
        <f t="shared" si="191"/>
        <v>0</v>
      </c>
      <c r="AK270" s="19">
        <f t="shared" si="192"/>
        <v>0</v>
      </c>
      <c r="AL270" s="19">
        <f t="shared" si="193"/>
        <v>0</v>
      </c>
      <c r="AM270" s="19">
        <f t="shared" si="194"/>
        <v>0</v>
      </c>
      <c r="AN270" s="19">
        <f t="shared" si="195"/>
        <v>0</v>
      </c>
      <c r="AO270" s="19">
        <f t="shared" si="196"/>
        <v>0</v>
      </c>
      <c r="AP270" s="19">
        <f t="shared" si="197"/>
        <v>0</v>
      </c>
      <c r="AQ270" s="19">
        <f t="shared" ref="AQ270:AQ304" si="198">AQ$227*$A230</f>
        <v>0</v>
      </c>
      <c r="AR270" s="15">
        <f>AR$227*$A229</f>
        <v>0</v>
      </c>
      <c r="AS270" s="17"/>
      <c r="AT270" s="10"/>
      <c r="AU270" s="10"/>
      <c r="AV270" s="10"/>
      <c r="AW270" s="10"/>
      <c r="AX270" s="10"/>
      <c r="AY270" s="10"/>
      <c r="AZ270" s="10"/>
      <c r="BA270" s="10"/>
      <c r="BB270" s="18"/>
      <c r="BC270" s="18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CA270" s="10">
        <f t="shared" si="155"/>
        <v>0</v>
      </c>
    </row>
    <row r="271" spans="1:79">
      <c r="A271" s="81">
        <f t="shared" si="156"/>
        <v>0</v>
      </c>
      <c r="B271" s="10">
        <f t="shared" si="157"/>
        <v>43</v>
      </c>
      <c r="C271" s="77">
        <f t="shared" si="158"/>
        <v>0</v>
      </c>
      <c r="D271" s="15">
        <f t="shared" si="159"/>
        <v>0</v>
      </c>
      <c r="E271" s="19">
        <f t="shared" si="160"/>
        <v>0</v>
      </c>
      <c r="F271" s="19">
        <f t="shared" si="161"/>
        <v>0</v>
      </c>
      <c r="G271" s="19">
        <f t="shared" si="162"/>
        <v>0</v>
      </c>
      <c r="H271" s="19">
        <f t="shared" si="163"/>
        <v>0</v>
      </c>
      <c r="I271" s="15">
        <f t="shared" si="164"/>
        <v>0</v>
      </c>
      <c r="J271" s="19">
        <f t="shared" si="165"/>
        <v>0</v>
      </c>
      <c r="K271" s="19">
        <f t="shared" si="166"/>
        <v>0</v>
      </c>
      <c r="L271" s="19">
        <f t="shared" si="167"/>
        <v>0</v>
      </c>
      <c r="M271" s="19">
        <f t="shared" si="168"/>
        <v>0</v>
      </c>
      <c r="N271" s="19">
        <f t="shared" si="169"/>
        <v>0</v>
      </c>
      <c r="O271" s="19">
        <f t="shared" si="170"/>
        <v>0</v>
      </c>
      <c r="P271" s="19">
        <f t="shared" si="171"/>
        <v>0</v>
      </c>
      <c r="Q271" s="19">
        <f t="shared" si="172"/>
        <v>0</v>
      </c>
      <c r="R271" s="19">
        <f t="shared" si="173"/>
        <v>0</v>
      </c>
      <c r="S271" s="19">
        <f t="shared" si="174"/>
        <v>0</v>
      </c>
      <c r="T271" s="19">
        <f t="shared" si="175"/>
        <v>0</v>
      </c>
      <c r="U271" s="19">
        <f t="shared" si="176"/>
        <v>0</v>
      </c>
      <c r="V271" s="19">
        <f t="shared" si="177"/>
        <v>0</v>
      </c>
      <c r="W271" s="19">
        <f t="shared" si="178"/>
        <v>0</v>
      </c>
      <c r="X271" s="19">
        <f t="shared" si="179"/>
        <v>0</v>
      </c>
      <c r="Y271" s="19">
        <f t="shared" si="180"/>
        <v>0</v>
      </c>
      <c r="Z271" s="19">
        <f t="shared" si="181"/>
        <v>0</v>
      </c>
      <c r="AA271" s="19">
        <f t="shared" si="182"/>
        <v>0</v>
      </c>
      <c r="AB271" s="19">
        <f t="shared" si="183"/>
        <v>0</v>
      </c>
      <c r="AC271" s="19">
        <f t="shared" si="184"/>
        <v>0</v>
      </c>
      <c r="AD271" s="19">
        <f t="shared" si="185"/>
        <v>0</v>
      </c>
      <c r="AE271" s="19">
        <f t="shared" si="186"/>
        <v>0</v>
      </c>
      <c r="AF271" s="19">
        <f t="shared" si="187"/>
        <v>0</v>
      </c>
      <c r="AG271" s="19">
        <f t="shared" si="188"/>
        <v>0</v>
      </c>
      <c r="AH271" s="19">
        <f t="shared" si="189"/>
        <v>0</v>
      </c>
      <c r="AI271" s="19">
        <f t="shared" si="190"/>
        <v>0</v>
      </c>
      <c r="AJ271" s="19">
        <f t="shared" si="191"/>
        <v>0</v>
      </c>
      <c r="AK271" s="19">
        <f t="shared" si="192"/>
        <v>0</v>
      </c>
      <c r="AL271" s="19">
        <f t="shared" si="193"/>
        <v>0</v>
      </c>
      <c r="AM271" s="19">
        <f t="shared" si="194"/>
        <v>0</v>
      </c>
      <c r="AN271" s="19">
        <f t="shared" si="195"/>
        <v>0</v>
      </c>
      <c r="AO271" s="19">
        <f t="shared" si="196"/>
        <v>0</v>
      </c>
      <c r="AP271" s="19">
        <f t="shared" si="197"/>
        <v>0</v>
      </c>
      <c r="AQ271" s="19">
        <f t="shared" si="198"/>
        <v>0</v>
      </c>
      <c r="AR271" s="15">
        <f t="shared" ref="AR271:AR304" si="199">AR$227*$A230</f>
        <v>0</v>
      </c>
      <c r="AS271" s="17">
        <f>AS$227*$A229</f>
        <v>0</v>
      </c>
      <c r="AT271" s="10"/>
      <c r="AU271" s="10"/>
      <c r="AV271" s="10"/>
      <c r="AW271" s="10"/>
      <c r="AX271" s="10"/>
      <c r="AY271" s="10"/>
      <c r="AZ271" s="10"/>
      <c r="BA271" s="10"/>
      <c r="BB271" s="18"/>
      <c r="BC271" s="18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CA271" s="10">
        <f t="shared" si="155"/>
        <v>0</v>
      </c>
    </row>
    <row r="272" spans="1:79">
      <c r="A272" s="81">
        <f t="shared" si="156"/>
        <v>0</v>
      </c>
      <c r="B272" s="10">
        <f t="shared" si="157"/>
        <v>44</v>
      </c>
      <c r="C272" s="77">
        <f t="shared" si="158"/>
        <v>0</v>
      </c>
      <c r="D272" s="15">
        <f t="shared" si="159"/>
        <v>0</v>
      </c>
      <c r="E272" s="19">
        <f t="shared" si="160"/>
        <v>0</v>
      </c>
      <c r="F272" s="19">
        <f t="shared" si="161"/>
        <v>0</v>
      </c>
      <c r="G272" s="19">
        <f t="shared" si="162"/>
        <v>0</v>
      </c>
      <c r="H272" s="19">
        <f t="shared" si="163"/>
        <v>0</v>
      </c>
      <c r="I272" s="15">
        <f t="shared" si="164"/>
        <v>0</v>
      </c>
      <c r="J272" s="19">
        <f t="shared" si="165"/>
        <v>0</v>
      </c>
      <c r="K272" s="19">
        <f t="shared" si="166"/>
        <v>0</v>
      </c>
      <c r="L272" s="19">
        <f t="shared" si="167"/>
        <v>0</v>
      </c>
      <c r="M272" s="19">
        <f t="shared" si="168"/>
        <v>0</v>
      </c>
      <c r="N272" s="19">
        <f t="shared" si="169"/>
        <v>0</v>
      </c>
      <c r="O272" s="19">
        <f t="shared" si="170"/>
        <v>0</v>
      </c>
      <c r="P272" s="19">
        <f t="shared" si="171"/>
        <v>0</v>
      </c>
      <c r="Q272" s="19">
        <f t="shared" si="172"/>
        <v>0</v>
      </c>
      <c r="R272" s="19">
        <f t="shared" si="173"/>
        <v>0</v>
      </c>
      <c r="S272" s="19">
        <f t="shared" si="174"/>
        <v>0</v>
      </c>
      <c r="T272" s="19">
        <f t="shared" si="175"/>
        <v>0</v>
      </c>
      <c r="U272" s="19">
        <f t="shared" si="176"/>
        <v>0</v>
      </c>
      <c r="V272" s="19">
        <f t="shared" si="177"/>
        <v>0</v>
      </c>
      <c r="W272" s="19">
        <f t="shared" si="178"/>
        <v>0</v>
      </c>
      <c r="X272" s="19">
        <f t="shared" si="179"/>
        <v>0</v>
      </c>
      <c r="Y272" s="19">
        <f t="shared" si="180"/>
        <v>0</v>
      </c>
      <c r="Z272" s="19">
        <f t="shared" si="181"/>
        <v>0</v>
      </c>
      <c r="AA272" s="19">
        <f t="shared" si="182"/>
        <v>0</v>
      </c>
      <c r="AB272" s="19">
        <f t="shared" si="183"/>
        <v>0</v>
      </c>
      <c r="AC272" s="19">
        <f t="shared" si="184"/>
        <v>0</v>
      </c>
      <c r="AD272" s="19">
        <f t="shared" si="185"/>
        <v>0</v>
      </c>
      <c r="AE272" s="19">
        <f t="shared" si="186"/>
        <v>0</v>
      </c>
      <c r="AF272" s="19">
        <f t="shared" si="187"/>
        <v>0</v>
      </c>
      <c r="AG272" s="19">
        <f t="shared" si="188"/>
        <v>0</v>
      </c>
      <c r="AH272" s="19">
        <f t="shared" si="189"/>
        <v>0</v>
      </c>
      <c r="AI272" s="19">
        <f t="shared" si="190"/>
        <v>0</v>
      </c>
      <c r="AJ272" s="19">
        <f t="shared" si="191"/>
        <v>0</v>
      </c>
      <c r="AK272" s="19">
        <f t="shared" si="192"/>
        <v>0</v>
      </c>
      <c r="AL272" s="19">
        <f t="shared" si="193"/>
        <v>0</v>
      </c>
      <c r="AM272" s="19">
        <f t="shared" si="194"/>
        <v>0</v>
      </c>
      <c r="AN272" s="19">
        <f t="shared" si="195"/>
        <v>0</v>
      </c>
      <c r="AO272" s="19">
        <f t="shared" si="196"/>
        <v>0</v>
      </c>
      <c r="AP272" s="19">
        <f t="shared" si="197"/>
        <v>0</v>
      </c>
      <c r="AQ272" s="19">
        <f t="shared" si="198"/>
        <v>0</v>
      </c>
      <c r="AR272" s="15">
        <f t="shared" si="199"/>
        <v>0</v>
      </c>
      <c r="AS272" s="17">
        <f t="shared" ref="AS272:AS304" si="200">AS$227*$A230</f>
        <v>0</v>
      </c>
      <c r="AT272" s="10">
        <f>AT$227*$A229</f>
        <v>0</v>
      </c>
      <c r="AU272" s="10"/>
      <c r="AV272" s="10"/>
      <c r="AW272" s="10"/>
      <c r="AX272" s="10"/>
      <c r="AY272" s="10"/>
      <c r="AZ272" s="10"/>
      <c r="BA272" s="10"/>
      <c r="BB272" s="18"/>
      <c r="BC272" s="18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CA272" s="10">
        <f t="shared" si="155"/>
        <v>0</v>
      </c>
    </row>
    <row r="273" spans="1:79">
      <c r="A273" s="81">
        <f t="shared" si="156"/>
        <v>0</v>
      </c>
      <c r="B273" s="10">
        <f t="shared" si="157"/>
        <v>45</v>
      </c>
      <c r="C273" s="77">
        <f t="shared" si="158"/>
        <v>0</v>
      </c>
      <c r="D273" s="15">
        <f t="shared" si="159"/>
        <v>0</v>
      </c>
      <c r="E273" s="19">
        <f t="shared" si="160"/>
        <v>0</v>
      </c>
      <c r="F273" s="19">
        <f t="shared" si="161"/>
        <v>0</v>
      </c>
      <c r="G273" s="19">
        <f t="shared" si="162"/>
        <v>0</v>
      </c>
      <c r="H273" s="19">
        <f t="shared" si="163"/>
        <v>0</v>
      </c>
      <c r="I273" s="15">
        <f t="shared" si="164"/>
        <v>0</v>
      </c>
      <c r="J273" s="19">
        <f t="shared" si="165"/>
        <v>0</v>
      </c>
      <c r="K273" s="19">
        <f t="shared" si="166"/>
        <v>0</v>
      </c>
      <c r="L273" s="19">
        <f t="shared" si="167"/>
        <v>0</v>
      </c>
      <c r="M273" s="19">
        <f t="shared" si="168"/>
        <v>0</v>
      </c>
      <c r="N273" s="19">
        <f t="shared" si="169"/>
        <v>0</v>
      </c>
      <c r="O273" s="19">
        <f t="shared" si="170"/>
        <v>0</v>
      </c>
      <c r="P273" s="19">
        <f t="shared" si="171"/>
        <v>0</v>
      </c>
      <c r="Q273" s="19">
        <f t="shared" si="172"/>
        <v>0</v>
      </c>
      <c r="R273" s="19">
        <f t="shared" si="173"/>
        <v>0</v>
      </c>
      <c r="S273" s="19">
        <f t="shared" si="174"/>
        <v>0</v>
      </c>
      <c r="T273" s="19">
        <f t="shared" si="175"/>
        <v>0</v>
      </c>
      <c r="U273" s="19">
        <f t="shared" si="176"/>
        <v>0</v>
      </c>
      <c r="V273" s="19">
        <f t="shared" si="177"/>
        <v>0</v>
      </c>
      <c r="W273" s="19">
        <f t="shared" si="178"/>
        <v>0</v>
      </c>
      <c r="X273" s="19">
        <f t="shared" si="179"/>
        <v>0</v>
      </c>
      <c r="Y273" s="19">
        <f t="shared" si="180"/>
        <v>0</v>
      </c>
      <c r="Z273" s="19">
        <f t="shared" si="181"/>
        <v>0</v>
      </c>
      <c r="AA273" s="19">
        <f t="shared" si="182"/>
        <v>0</v>
      </c>
      <c r="AB273" s="19">
        <f t="shared" si="183"/>
        <v>0</v>
      </c>
      <c r="AC273" s="19">
        <f t="shared" si="184"/>
        <v>0</v>
      </c>
      <c r="AD273" s="19">
        <f t="shared" si="185"/>
        <v>0</v>
      </c>
      <c r="AE273" s="19">
        <f t="shared" si="186"/>
        <v>0</v>
      </c>
      <c r="AF273" s="19">
        <f t="shared" si="187"/>
        <v>0</v>
      </c>
      <c r="AG273" s="19">
        <f t="shared" si="188"/>
        <v>0</v>
      </c>
      <c r="AH273" s="19">
        <f t="shared" si="189"/>
        <v>0</v>
      </c>
      <c r="AI273" s="19">
        <f t="shared" si="190"/>
        <v>0</v>
      </c>
      <c r="AJ273" s="19">
        <f t="shared" si="191"/>
        <v>0</v>
      </c>
      <c r="AK273" s="19">
        <f t="shared" si="192"/>
        <v>0</v>
      </c>
      <c r="AL273" s="19">
        <f t="shared" si="193"/>
        <v>0</v>
      </c>
      <c r="AM273" s="19">
        <f t="shared" si="194"/>
        <v>0</v>
      </c>
      <c r="AN273" s="19">
        <f t="shared" si="195"/>
        <v>0</v>
      </c>
      <c r="AO273" s="19">
        <f t="shared" si="196"/>
        <v>0</v>
      </c>
      <c r="AP273" s="19">
        <f t="shared" si="197"/>
        <v>0</v>
      </c>
      <c r="AQ273" s="19">
        <f t="shared" si="198"/>
        <v>0</v>
      </c>
      <c r="AR273" s="15">
        <f t="shared" si="199"/>
        <v>0</v>
      </c>
      <c r="AS273" s="17">
        <f t="shared" si="200"/>
        <v>0</v>
      </c>
      <c r="AT273" s="10">
        <f t="shared" ref="AT273:AT304" si="201">AT$227*$A230</f>
        <v>0</v>
      </c>
      <c r="AU273" s="10">
        <f>AU$227*$A229</f>
        <v>0</v>
      </c>
      <c r="AV273" s="10"/>
      <c r="AW273" s="10"/>
      <c r="AX273" s="10"/>
      <c r="AY273" s="10"/>
      <c r="AZ273" s="10"/>
      <c r="BA273" s="10"/>
      <c r="BB273" s="18"/>
      <c r="BC273" s="18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CA273" s="10">
        <f t="shared" si="155"/>
        <v>0</v>
      </c>
    </row>
    <row r="274" spans="1:79">
      <c r="A274" s="81">
        <f t="shared" si="156"/>
        <v>0</v>
      </c>
      <c r="B274" s="10">
        <f t="shared" si="157"/>
        <v>46</v>
      </c>
      <c r="C274" s="77">
        <f t="shared" si="158"/>
        <v>0</v>
      </c>
      <c r="D274" s="15">
        <f t="shared" si="159"/>
        <v>0</v>
      </c>
      <c r="E274" s="19">
        <f t="shared" si="160"/>
        <v>0</v>
      </c>
      <c r="F274" s="19">
        <f t="shared" si="161"/>
        <v>0</v>
      </c>
      <c r="G274" s="19">
        <f t="shared" si="162"/>
        <v>0</v>
      </c>
      <c r="H274" s="19">
        <f t="shared" si="163"/>
        <v>0</v>
      </c>
      <c r="I274" s="15">
        <f t="shared" si="164"/>
        <v>0</v>
      </c>
      <c r="J274" s="19">
        <f t="shared" si="165"/>
        <v>0</v>
      </c>
      <c r="K274" s="19">
        <f t="shared" si="166"/>
        <v>0</v>
      </c>
      <c r="L274" s="19">
        <f t="shared" si="167"/>
        <v>0</v>
      </c>
      <c r="M274" s="19">
        <f t="shared" si="168"/>
        <v>0</v>
      </c>
      <c r="N274" s="19">
        <f t="shared" si="169"/>
        <v>0</v>
      </c>
      <c r="O274" s="19">
        <f t="shared" si="170"/>
        <v>0</v>
      </c>
      <c r="P274" s="19">
        <f t="shared" si="171"/>
        <v>0</v>
      </c>
      <c r="Q274" s="19">
        <f t="shared" si="172"/>
        <v>0</v>
      </c>
      <c r="R274" s="19">
        <f t="shared" si="173"/>
        <v>0</v>
      </c>
      <c r="S274" s="19">
        <f t="shared" si="174"/>
        <v>0</v>
      </c>
      <c r="T274" s="19">
        <f t="shared" si="175"/>
        <v>0</v>
      </c>
      <c r="U274" s="19">
        <f t="shared" si="176"/>
        <v>0</v>
      </c>
      <c r="V274" s="19">
        <f t="shared" si="177"/>
        <v>0</v>
      </c>
      <c r="W274" s="19">
        <f t="shared" si="178"/>
        <v>0</v>
      </c>
      <c r="X274" s="19">
        <f t="shared" si="179"/>
        <v>0</v>
      </c>
      <c r="Y274" s="19">
        <f t="shared" si="180"/>
        <v>0</v>
      </c>
      <c r="Z274" s="19">
        <f t="shared" si="181"/>
        <v>0</v>
      </c>
      <c r="AA274" s="19">
        <f t="shared" si="182"/>
        <v>0</v>
      </c>
      <c r="AB274" s="19">
        <f t="shared" si="183"/>
        <v>0</v>
      </c>
      <c r="AC274" s="19">
        <f t="shared" si="184"/>
        <v>0</v>
      </c>
      <c r="AD274" s="19">
        <f t="shared" si="185"/>
        <v>0</v>
      </c>
      <c r="AE274" s="19">
        <f t="shared" si="186"/>
        <v>0</v>
      </c>
      <c r="AF274" s="19">
        <f t="shared" si="187"/>
        <v>0</v>
      </c>
      <c r="AG274" s="19">
        <f t="shared" si="188"/>
        <v>0</v>
      </c>
      <c r="AH274" s="19">
        <f t="shared" si="189"/>
        <v>0</v>
      </c>
      <c r="AI274" s="19">
        <f t="shared" si="190"/>
        <v>0</v>
      </c>
      <c r="AJ274" s="19">
        <f t="shared" si="191"/>
        <v>0</v>
      </c>
      <c r="AK274" s="19">
        <f t="shared" si="192"/>
        <v>0</v>
      </c>
      <c r="AL274" s="19">
        <f t="shared" si="193"/>
        <v>0</v>
      </c>
      <c r="AM274" s="19">
        <f t="shared" si="194"/>
        <v>0</v>
      </c>
      <c r="AN274" s="19">
        <f t="shared" si="195"/>
        <v>0</v>
      </c>
      <c r="AO274" s="19">
        <f t="shared" si="196"/>
        <v>0</v>
      </c>
      <c r="AP274" s="19">
        <f t="shared" si="197"/>
        <v>0</v>
      </c>
      <c r="AQ274" s="19">
        <f t="shared" si="198"/>
        <v>0</v>
      </c>
      <c r="AR274" s="15">
        <f t="shared" si="199"/>
        <v>0</v>
      </c>
      <c r="AS274" s="17">
        <f t="shared" si="200"/>
        <v>0</v>
      </c>
      <c r="AT274" s="10">
        <f t="shared" si="201"/>
        <v>0</v>
      </c>
      <c r="AU274" s="10">
        <f t="shared" ref="AU274:AU304" si="202">AU$227*$A230</f>
        <v>0</v>
      </c>
      <c r="AV274" s="10">
        <f>AV$227*$A229</f>
        <v>0</v>
      </c>
      <c r="AW274" s="10"/>
      <c r="AX274" s="10"/>
      <c r="AY274" s="10"/>
      <c r="AZ274" s="10"/>
      <c r="BA274" s="10"/>
      <c r="BB274" s="18"/>
      <c r="BC274" s="18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CA274" s="10">
        <f t="shared" si="155"/>
        <v>0</v>
      </c>
    </row>
    <row r="275" spans="1:79">
      <c r="A275" s="81">
        <f t="shared" si="156"/>
        <v>0</v>
      </c>
      <c r="B275" s="10">
        <f t="shared" si="157"/>
        <v>47</v>
      </c>
      <c r="C275" s="77">
        <f t="shared" si="158"/>
        <v>0</v>
      </c>
      <c r="D275" s="15">
        <f t="shared" si="159"/>
        <v>0</v>
      </c>
      <c r="E275" s="19">
        <f t="shared" si="160"/>
        <v>0</v>
      </c>
      <c r="F275" s="19">
        <f t="shared" si="161"/>
        <v>0</v>
      </c>
      <c r="G275" s="19">
        <f t="shared" si="162"/>
        <v>0</v>
      </c>
      <c r="H275" s="19">
        <f t="shared" si="163"/>
        <v>0</v>
      </c>
      <c r="I275" s="15">
        <f t="shared" si="164"/>
        <v>0</v>
      </c>
      <c r="J275" s="19">
        <f t="shared" si="165"/>
        <v>0</v>
      </c>
      <c r="K275" s="19">
        <f t="shared" si="166"/>
        <v>0</v>
      </c>
      <c r="L275" s="19">
        <f t="shared" si="167"/>
        <v>0</v>
      </c>
      <c r="M275" s="19">
        <f t="shared" si="168"/>
        <v>0</v>
      </c>
      <c r="N275" s="19">
        <f t="shared" si="169"/>
        <v>0</v>
      </c>
      <c r="O275" s="19">
        <f t="shared" si="170"/>
        <v>0</v>
      </c>
      <c r="P275" s="19">
        <f t="shared" si="171"/>
        <v>0</v>
      </c>
      <c r="Q275" s="19">
        <f t="shared" si="172"/>
        <v>0</v>
      </c>
      <c r="R275" s="19">
        <f t="shared" si="173"/>
        <v>0</v>
      </c>
      <c r="S275" s="19">
        <f t="shared" si="174"/>
        <v>0</v>
      </c>
      <c r="T275" s="19">
        <f t="shared" si="175"/>
        <v>0</v>
      </c>
      <c r="U275" s="19">
        <f t="shared" si="176"/>
        <v>0</v>
      </c>
      <c r="V275" s="19">
        <f t="shared" si="177"/>
        <v>0</v>
      </c>
      <c r="W275" s="19">
        <f t="shared" si="178"/>
        <v>0</v>
      </c>
      <c r="X275" s="19">
        <f t="shared" si="179"/>
        <v>0</v>
      </c>
      <c r="Y275" s="19">
        <f t="shared" si="180"/>
        <v>0</v>
      </c>
      <c r="Z275" s="19">
        <f t="shared" si="181"/>
        <v>0</v>
      </c>
      <c r="AA275" s="19">
        <f t="shared" si="182"/>
        <v>0</v>
      </c>
      <c r="AB275" s="19">
        <f t="shared" si="183"/>
        <v>0</v>
      </c>
      <c r="AC275" s="19">
        <f t="shared" si="184"/>
        <v>0</v>
      </c>
      <c r="AD275" s="19">
        <f t="shared" si="185"/>
        <v>0</v>
      </c>
      <c r="AE275" s="19">
        <f t="shared" si="186"/>
        <v>0</v>
      </c>
      <c r="AF275" s="19">
        <f t="shared" si="187"/>
        <v>0</v>
      </c>
      <c r="AG275" s="19">
        <f t="shared" si="188"/>
        <v>0</v>
      </c>
      <c r="AH275" s="19">
        <f t="shared" si="189"/>
        <v>0</v>
      </c>
      <c r="AI275" s="19">
        <f t="shared" si="190"/>
        <v>0</v>
      </c>
      <c r="AJ275" s="19">
        <f t="shared" si="191"/>
        <v>0</v>
      </c>
      <c r="AK275" s="19">
        <f t="shared" si="192"/>
        <v>0</v>
      </c>
      <c r="AL275" s="19">
        <f t="shared" si="193"/>
        <v>0</v>
      </c>
      <c r="AM275" s="19">
        <f t="shared" si="194"/>
        <v>0</v>
      </c>
      <c r="AN275" s="19">
        <f t="shared" si="195"/>
        <v>0</v>
      </c>
      <c r="AO275" s="19">
        <f t="shared" si="196"/>
        <v>0</v>
      </c>
      <c r="AP275" s="19">
        <f t="shared" si="197"/>
        <v>0</v>
      </c>
      <c r="AQ275" s="19">
        <f t="shared" si="198"/>
        <v>0</v>
      </c>
      <c r="AR275" s="15">
        <f t="shared" si="199"/>
        <v>0</v>
      </c>
      <c r="AS275" s="17">
        <f t="shared" si="200"/>
        <v>0</v>
      </c>
      <c r="AT275" s="10">
        <f t="shared" si="201"/>
        <v>0</v>
      </c>
      <c r="AU275" s="10">
        <f t="shared" si="202"/>
        <v>0</v>
      </c>
      <c r="AV275" s="10">
        <f t="shared" ref="AV275:AV304" si="203">AV$227*$A230</f>
        <v>0</v>
      </c>
      <c r="AW275" s="10">
        <f>AW$227*$A229</f>
        <v>0</v>
      </c>
      <c r="AX275" s="10"/>
      <c r="AY275" s="10"/>
      <c r="AZ275" s="10"/>
      <c r="BA275" s="10"/>
      <c r="BB275" s="18"/>
      <c r="BC275" s="18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CA275" s="10">
        <f t="shared" si="155"/>
        <v>0</v>
      </c>
    </row>
    <row r="276" spans="1:79">
      <c r="A276" s="81">
        <f t="shared" si="156"/>
        <v>0</v>
      </c>
      <c r="B276" s="10">
        <f t="shared" si="157"/>
        <v>48</v>
      </c>
      <c r="C276" s="77">
        <f t="shared" si="158"/>
        <v>0</v>
      </c>
      <c r="D276" s="15">
        <f t="shared" si="159"/>
        <v>0</v>
      </c>
      <c r="E276" s="19">
        <f t="shared" si="160"/>
        <v>0</v>
      </c>
      <c r="F276" s="19">
        <f t="shared" si="161"/>
        <v>0</v>
      </c>
      <c r="G276" s="19">
        <f t="shared" si="162"/>
        <v>0</v>
      </c>
      <c r="H276" s="19">
        <f t="shared" si="163"/>
        <v>0</v>
      </c>
      <c r="I276" s="15">
        <f t="shared" si="164"/>
        <v>0</v>
      </c>
      <c r="J276" s="19">
        <f t="shared" si="165"/>
        <v>0</v>
      </c>
      <c r="K276" s="19">
        <f t="shared" si="166"/>
        <v>0</v>
      </c>
      <c r="L276" s="19">
        <f t="shared" si="167"/>
        <v>0</v>
      </c>
      <c r="M276" s="19">
        <f t="shared" si="168"/>
        <v>0</v>
      </c>
      <c r="N276" s="19">
        <f t="shared" si="169"/>
        <v>0</v>
      </c>
      <c r="O276" s="19">
        <f t="shared" si="170"/>
        <v>0</v>
      </c>
      <c r="P276" s="19">
        <f t="shared" si="171"/>
        <v>0</v>
      </c>
      <c r="Q276" s="19">
        <f t="shared" si="172"/>
        <v>0</v>
      </c>
      <c r="R276" s="19">
        <f t="shared" si="173"/>
        <v>0</v>
      </c>
      <c r="S276" s="19">
        <f t="shared" si="174"/>
        <v>0</v>
      </c>
      <c r="T276" s="19">
        <f t="shared" si="175"/>
        <v>0</v>
      </c>
      <c r="U276" s="19">
        <f t="shared" si="176"/>
        <v>0</v>
      </c>
      <c r="V276" s="19">
        <f t="shared" si="177"/>
        <v>0</v>
      </c>
      <c r="W276" s="19">
        <f t="shared" si="178"/>
        <v>0</v>
      </c>
      <c r="X276" s="19">
        <f t="shared" si="179"/>
        <v>0</v>
      </c>
      <c r="Y276" s="19">
        <f t="shared" si="180"/>
        <v>0</v>
      </c>
      <c r="Z276" s="19">
        <f t="shared" si="181"/>
        <v>0</v>
      </c>
      <c r="AA276" s="19">
        <f t="shared" si="182"/>
        <v>0</v>
      </c>
      <c r="AB276" s="19">
        <f t="shared" si="183"/>
        <v>0</v>
      </c>
      <c r="AC276" s="19">
        <f t="shared" si="184"/>
        <v>0</v>
      </c>
      <c r="AD276" s="19">
        <f t="shared" si="185"/>
        <v>0</v>
      </c>
      <c r="AE276" s="19">
        <f t="shared" si="186"/>
        <v>0</v>
      </c>
      <c r="AF276" s="19">
        <f t="shared" si="187"/>
        <v>0</v>
      </c>
      <c r="AG276" s="19">
        <f t="shared" si="188"/>
        <v>0</v>
      </c>
      <c r="AH276" s="19">
        <f t="shared" si="189"/>
        <v>0</v>
      </c>
      <c r="AI276" s="19">
        <f t="shared" si="190"/>
        <v>0</v>
      </c>
      <c r="AJ276" s="19">
        <f t="shared" si="191"/>
        <v>0</v>
      </c>
      <c r="AK276" s="19">
        <f t="shared" si="192"/>
        <v>0</v>
      </c>
      <c r="AL276" s="19">
        <f t="shared" si="193"/>
        <v>0</v>
      </c>
      <c r="AM276" s="19">
        <f t="shared" si="194"/>
        <v>0</v>
      </c>
      <c r="AN276" s="19">
        <f t="shared" si="195"/>
        <v>0</v>
      </c>
      <c r="AO276" s="19">
        <f t="shared" si="196"/>
        <v>0</v>
      </c>
      <c r="AP276" s="19">
        <f t="shared" si="197"/>
        <v>0</v>
      </c>
      <c r="AQ276" s="19">
        <f t="shared" si="198"/>
        <v>0</v>
      </c>
      <c r="AR276" s="15">
        <f t="shared" si="199"/>
        <v>0</v>
      </c>
      <c r="AS276" s="17">
        <f t="shared" si="200"/>
        <v>0</v>
      </c>
      <c r="AT276" s="10">
        <f t="shared" si="201"/>
        <v>0</v>
      </c>
      <c r="AU276" s="10">
        <f t="shared" si="202"/>
        <v>0</v>
      </c>
      <c r="AV276" s="10">
        <f t="shared" si="203"/>
        <v>0</v>
      </c>
      <c r="AW276" s="10">
        <f t="shared" ref="AW276:AW304" si="204">AW$227*$A230</f>
        <v>0</v>
      </c>
      <c r="AX276" s="10">
        <f>AX$227*$A229</f>
        <v>0</v>
      </c>
      <c r="AY276" s="10"/>
      <c r="AZ276" s="10"/>
      <c r="BA276" s="10"/>
      <c r="BB276" s="18"/>
      <c r="BC276" s="18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CA276" s="10">
        <f t="shared" si="155"/>
        <v>0</v>
      </c>
    </row>
    <row r="277" spans="1:79">
      <c r="A277" s="81">
        <f t="shared" si="156"/>
        <v>0</v>
      </c>
      <c r="B277" s="10">
        <f t="shared" si="157"/>
        <v>49</v>
      </c>
      <c r="C277" s="77">
        <f t="shared" si="158"/>
        <v>0</v>
      </c>
      <c r="D277" s="15">
        <f t="shared" si="159"/>
        <v>0</v>
      </c>
      <c r="E277" s="19">
        <f t="shared" si="160"/>
        <v>0</v>
      </c>
      <c r="F277" s="19">
        <f t="shared" si="161"/>
        <v>0</v>
      </c>
      <c r="G277" s="19">
        <f t="shared" si="162"/>
        <v>0</v>
      </c>
      <c r="H277" s="19">
        <f t="shared" si="163"/>
        <v>0</v>
      </c>
      <c r="I277" s="15">
        <f t="shared" si="164"/>
        <v>0</v>
      </c>
      <c r="J277" s="19">
        <f t="shared" si="165"/>
        <v>0</v>
      </c>
      <c r="K277" s="19">
        <f t="shared" si="166"/>
        <v>0</v>
      </c>
      <c r="L277" s="19">
        <f t="shared" si="167"/>
        <v>0</v>
      </c>
      <c r="M277" s="19">
        <f t="shared" si="168"/>
        <v>0</v>
      </c>
      <c r="N277" s="19">
        <f t="shared" si="169"/>
        <v>0</v>
      </c>
      <c r="O277" s="19">
        <f t="shared" si="170"/>
        <v>0</v>
      </c>
      <c r="P277" s="19">
        <f t="shared" si="171"/>
        <v>0</v>
      </c>
      <c r="Q277" s="19">
        <f t="shared" si="172"/>
        <v>0</v>
      </c>
      <c r="R277" s="19">
        <f t="shared" si="173"/>
        <v>0</v>
      </c>
      <c r="S277" s="19">
        <f t="shared" si="174"/>
        <v>0</v>
      </c>
      <c r="T277" s="19">
        <f t="shared" si="175"/>
        <v>0</v>
      </c>
      <c r="U277" s="19">
        <f t="shared" si="176"/>
        <v>0</v>
      </c>
      <c r="V277" s="19">
        <f t="shared" si="177"/>
        <v>0</v>
      </c>
      <c r="W277" s="19">
        <f t="shared" si="178"/>
        <v>0</v>
      </c>
      <c r="X277" s="19">
        <f t="shared" si="179"/>
        <v>0</v>
      </c>
      <c r="Y277" s="19">
        <f t="shared" si="180"/>
        <v>0</v>
      </c>
      <c r="Z277" s="19">
        <f t="shared" si="181"/>
        <v>0</v>
      </c>
      <c r="AA277" s="19">
        <f t="shared" si="182"/>
        <v>0</v>
      </c>
      <c r="AB277" s="19">
        <f t="shared" si="183"/>
        <v>0</v>
      </c>
      <c r="AC277" s="19">
        <f t="shared" si="184"/>
        <v>0</v>
      </c>
      <c r="AD277" s="19">
        <f t="shared" si="185"/>
        <v>0</v>
      </c>
      <c r="AE277" s="19">
        <f t="shared" si="186"/>
        <v>0</v>
      </c>
      <c r="AF277" s="19">
        <f t="shared" si="187"/>
        <v>0</v>
      </c>
      <c r="AG277" s="19">
        <f t="shared" si="188"/>
        <v>0</v>
      </c>
      <c r="AH277" s="19">
        <f t="shared" si="189"/>
        <v>0</v>
      </c>
      <c r="AI277" s="19">
        <f t="shared" si="190"/>
        <v>0</v>
      </c>
      <c r="AJ277" s="19">
        <f t="shared" si="191"/>
        <v>0</v>
      </c>
      <c r="AK277" s="19">
        <f t="shared" si="192"/>
        <v>0</v>
      </c>
      <c r="AL277" s="19">
        <f t="shared" si="193"/>
        <v>0</v>
      </c>
      <c r="AM277" s="19">
        <f t="shared" si="194"/>
        <v>0</v>
      </c>
      <c r="AN277" s="19">
        <f t="shared" si="195"/>
        <v>0</v>
      </c>
      <c r="AO277" s="19">
        <f t="shared" si="196"/>
        <v>0</v>
      </c>
      <c r="AP277" s="19">
        <f t="shared" si="197"/>
        <v>0</v>
      </c>
      <c r="AQ277" s="19">
        <f t="shared" si="198"/>
        <v>0</v>
      </c>
      <c r="AR277" s="15">
        <f t="shared" si="199"/>
        <v>0</v>
      </c>
      <c r="AS277" s="17">
        <f t="shared" si="200"/>
        <v>0</v>
      </c>
      <c r="AT277" s="10">
        <f t="shared" si="201"/>
        <v>0</v>
      </c>
      <c r="AU277" s="10">
        <f t="shared" si="202"/>
        <v>0</v>
      </c>
      <c r="AV277" s="10">
        <f t="shared" si="203"/>
        <v>0</v>
      </c>
      <c r="AW277" s="10">
        <f t="shared" si="204"/>
        <v>0</v>
      </c>
      <c r="AX277" s="10">
        <f t="shared" ref="AX277:AX304" si="205">AX$227*$A230</f>
        <v>0</v>
      </c>
      <c r="AY277" s="10">
        <f>AY$227*$A229</f>
        <v>0</v>
      </c>
      <c r="AZ277" s="10"/>
      <c r="BA277" s="10"/>
      <c r="BB277" s="18"/>
      <c r="BC277" s="18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CA277" s="10">
        <f t="shared" si="155"/>
        <v>0</v>
      </c>
    </row>
    <row r="278" spans="1:79">
      <c r="A278" s="81">
        <f t="shared" si="156"/>
        <v>0</v>
      </c>
      <c r="B278" s="10">
        <f t="shared" si="157"/>
        <v>50</v>
      </c>
      <c r="C278" s="77">
        <f t="shared" si="158"/>
        <v>0</v>
      </c>
      <c r="D278" s="15">
        <f t="shared" si="159"/>
        <v>0</v>
      </c>
      <c r="E278" s="19">
        <f t="shared" si="160"/>
        <v>0</v>
      </c>
      <c r="F278" s="19">
        <f t="shared" si="161"/>
        <v>0</v>
      </c>
      <c r="G278" s="19">
        <f t="shared" si="162"/>
        <v>0</v>
      </c>
      <c r="H278" s="19">
        <f t="shared" si="163"/>
        <v>0</v>
      </c>
      <c r="I278" s="15">
        <f t="shared" si="164"/>
        <v>0</v>
      </c>
      <c r="J278" s="19">
        <f t="shared" si="165"/>
        <v>0</v>
      </c>
      <c r="K278" s="19">
        <f t="shared" si="166"/>
        <v>0</v>
      </c>
      <c r="L278" s="19">
        <f t="shared" si="167"/>
        <v>0</v>
      </c>
      <c r="M278" s="19">
        <f t="shared" si="168"/>
        <v>0</v>
      </c>
      <c r="N278" s="19">
        <f t="shared" si="169"/>
        <v>0</v>
      </c>
      <c r="O278" s="19">
        <f t="shared" si="170"/>
        <v>0</v>
      </c>
      <c r="P278" s="19">
        <f t="shared" si="171"/>
        <v>0</v>
      </c>
      <c r="Q278" s="19">
        <f t="shared" si="172"/>
        <v>0</v>
      </c>
      <c r="R278" s="19">
        <f t="shared" si="173"/>
        <v>0</v>
      </c>
      <c r="S278" s="19">
        <f t="shared" si="174"/>
        <v>0</v>
      </c>
      <c r="T278" s="19">
        <f t="shared" si="175"/>
        <v>0</v>
      </c>
      <c r="U278" s="19">
        <f t="shared" si="176"/>
        <v>0</v>
      </c>
      <c r="V278" s="19">
        <f t="shared" si="177"/>
        <v>0</v>
      </c>
      <c r="W278" s="19">
        <f t="shared" si="178"/>
        <v>0</v>
      </c>
      <c r="X278" s="19">
        <f t="shared" si="179"/>
        <v>0</v>
      </c>
      <c r="Y278" s="19">
        <f t="shared" si="180"/>
        <v>0</v>
      </c>
      <c r="Z278" s="19">
        <f t="shared" si="181"/>
        <v>0</v>
      </c>
      <c r="AA278" s="19">
        <f t="shared" si="182"/>
        <v>0</v>
      </c>
      <c r="AB278" s="19">
        <f t="shared" si="183"/>
        <v>0</v>
      </c>
      <c r="AC278" s="19">
        <f t="shared" si="184"/>
        <v>0</v>
      </c>
      <c r="AD278" s="19">
        <f t="shared" si="185"/>
        <v>0</v>
      </c>
      <c r="AE278" s="19">
        <f t="shared" si="186"/>
        <v>0</v>
      </c>
      <c r="AF278" s="19">
        <f t="shared" si="187"/>
        <v>0</v>
      </c>
      <c r="AG278" s="19">
        <f t="shared" si="188"/>
        <v>0</v>
      </c>
      <c r="AH278" s="19">
        <f t="shared" si="189"/>
        <v>0</v>
      </c>
      <c r="AI278" s="19">
        <f t="shared" si="190"/>
        <v>0</v>
      </c>
      <c r="AJ278" s="19">
        <f t="shared" si="191"/>
        <v>0</v>
      </c>
      <c r="AK278" s="19">
        <f t="shared" si="192"/>
        <v>0</v>
      </c>
      <c r="AL278" s="19">
        <f t="shared" si="193"/>
        <v>0</v>
      </c>
      <c r="AM278" s="19">
        <f t="shared" si="194"/>
        <v>0</v>
      </c>
      <c r="AN278" s="19">
        <f t="shared" si="195"/>
        <v>0</v>
      </c>
      <c r="AO278" s="19">
        <f t="shared" si="196"/>
        <v>0</v>
      </c>
      <c r="AP278" s="19">
        <f t="shared" si="197"/>
        <v>0</v>
      </c>
      <c r="AQ278" s="19">
        <f t="shared" si="198"/>
        <v>0</v>
      </c>
      <c r="AR278" s="15">
        <f t="shared" si="199"/>
        <v>0</v>
      </c>
      <c r="AS278" s="17">
        <f t="shared" si="200"/>
        <v>0</v>
      </c>
      <c r="AT278" s="10">
        <f t="shared" si="201"/>
        <v>0</v>
      </c>
      <c r="AU278" s="10">
        <f t="shared" si="202"/>
        <v>0</v>
      </c>
      <c r="AV278" s="10">
        <f t="shared" si="203"/>
        <v>0</v>
      </c>
      <c r="AW278" s="10">
        <f t="shared" si="204"/>
        <v>0</v>
      </c>
      <c r="AX278" s="10">
        <f t="shared" si="205"/>
        <v>0</v>
      </c>
      <c r="AY278" s="10">
        <f t="shared" ref="AY278:AY304" si="206">AY$227*$A230</f>
        <v>0</v>
      </c>
      <c r="AZ278" s="10">
        <f>AZ$227*$A229</f>
        <v>0</v>
      </c>
      <c r="BA278" s="10"/>
      <c r="BB278" s="18"/>
      <c r="BC278" s="18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CA278" s="10">
        <f t="shared" si="155"/>
        <v>0</v>
      </c>
    </row>
    <row r="279" spans="1:79">
      <c r="A279" s="81">
        <f t="shared" si="156"/>
        <v>0</v>
      </c>
      <c r="B279" s="10">
        <f t="shared" si="157"/>
        <v>51</v>
      </c>
      <c r="C279" s="77">
        <f t="shared" si="158"/>
        <v>0</v>
      </c>
      <c r="D279" s="15">
        <f t="shared" si="159"/>
        <v>0</v>
      </c>
      <c r="E279" s="19">
        <f t="shared" si="160"/>
        <v>0</v>
      </c>
      <c r="F279" s="19">
        <f t="shared" si="161"/>
        <v>0</v>
      </c>
      <c r="G279" s="19">
        <f t="shared" si="162"/>
        <v>0</v>
      </c>
      <c r="H279" s="19">
        <f t="shared" si="163"/>
        <v>0</v>
      </c>
      <c r="I279" s="15">
        <f t="shared" si="164"/>
        <v>0</v>
      </c>
      <c r="J279" s="19">
        <f t="shared" si="165"/>
        <v>0</v>
      </c>
      <c r="K279" s="19">
        <f t="shared" si="166"/>
        <v>0</v>
      </c>
      <c r="L279" s="19">
        <f t="shared" si="167"/>
        <v>0</v>
      </c>
      <c r="M279" s="19">
        <f t="shared" si="168"/>
        <v>0</v>
      </c>
      <c r="N279" s="19">
        <f t="shared" si="169"/>
        <v>0</v>
      </c>
      <c r="O279" s="19">
        <f t="shared" si="170"/>
        <v>0</v>
      </c>
      <c r="P279" s="19">
        <f t="shared" si="171"/>
        <v>0</v>
      </c>
      <c r="Q279" s="19">
        <f t="shared" si="172"/>
        <v>0</v>
      </c>
      <c r="R279" s="19">
        <f t="shared" si="173"/>
        <v>0</v>
      </c>
      <c r="S279" s="19">
        <f t="shared" si="174"/>
        <v>0</v>
      </c>
      <c r="T279" s="19">
        <f t="shared" si="175"/>
        <v>0</v>
      </c>
      <c r="U279" s="19">
        <f t="shared" si="176"/>
        <v>0</v>
      </c>
      <c r="V279" s="19">
        <f t="shared" si="177"/>
        <v>0</v>
      </c>
      <c r="W279" s="19">
        <f t="shared" si="178"/>
        <v>0</v>
      </c>
      <c r="X279" s="19">
        <f t="shared" si="179"/>
        <v>0</v>
      </c>
      <c r="Y279" s="19">
        <f t="shared" si="180"/>
        <v>0</v>
      </c>
      <c r="Z279" s="19">
        <f t="shared" si="181"/>
        <v>0</v>
      </c>
      <c r="AA279" s="19">
        <f t="shared" si="182"/>
        <v>0</v>
      </c>
      <c r="AB279" s="19">
        <f t="shared" si="183"/>
        <v>0</v>
      </c>
      <c r="AC279" s="19">
        <f t="shared" si="184"/>
        <v>0</v>
      </c>
      <c r="AD279" s="19">
        <f t="shared" si="185"/>
        <v>0</v>
      </c>
      <c r="AE279" s="19">
        <f t="shared" si="186"/>
        <v>0</v>
      </c>
      <c r="AF279" s="19">
        <f t="shared" si="187"/>
        <v>0</v>
      </c>
      <c r="AG279" s="19">
        <f t="shared" si="188"/>
        <v>0</v>
      </c>
      <c r="AH279" s="19">
        <f t="shared" si="189"/>
        <v>0</v>
      </c>
      <c r="AI279" s="19">
        <f t="shared" si="190"/>
        <v>0</v>
      </c>
      <c r="AJ279" s="19">
        <f t="shared" si="191"/>
        <v>0</v>
      </c>
      <c r="AK279" s="19">
        <f t="shared" si="192"/>
        <v>0</v>
      </c>
      <c r="AL279" s="19">
        <f t="shared" si="193"/>
        <v>0</v>
      </c>
      <c r="AM279" s="19">
        <f t="shared" si="194"/>
        <v>0</v>
      </c>
      <c r="AN279" s="19">
        <f t="shared" si="195"/>
        <v>0</v>
      </c>
      <c r="AO279" s="19">
        <f t="shared" si="196"/>
        <v>0</v>
      </c>
      <c r="AP279" s="19">
        <f t="shared" si="197"/>
        <v>0</v>
      </c>
      <c r="AQ279" s="19">
        <f t="shared" si="198"/>
        <v>0</v>
      </c>
      <c r="AR279" s="15">
        <f t="shared" si="199"/>
        <v>0</v>
      </c>
      <c r="AS279" s="17">
        <f t="shared" si="200"/>
        <v>0</v>
      </c>
      <c r="AT279" s="10">
        <f t="shared" si="201"/>
        <v>0</v>
      </c>
      <c r="AU279" s="10">
        <f t="shared" si="202"/>
        <v>0</v>
      </c>
      <c r="AV279" s="10">
        <f t="shared" si="203"/>
        <v>0</v>
      </c>
      <c r="AW279" s="10">
        <f t="shared" si="204"/>
        <v>0</v>
      </c>
      <c r="AX279" s="10">
        <f t="shared" si="205"/>
        <v>0</v>
      </c>
      <c r="AY279" s="10">
        <f t="shared" si="206"/>
        <v>0</v>
      </c>
      <c r="AZ279" s="10">
        <f t="shared" ref="AZ279:AZ304" si="207">AZ$227*$A230</f>
        <v>0</v>
      </c>
      <c r="BA279" s="10">
        <f>BA$227*$A229</f>
        <v>0</v>
      </c>
      <c r="BB279" s="18"/>
      <c r="BC279" s="18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CA279" s="10">
        <f t="shared" si="155"/>
        <v>0</v>
      </c>
    </row>
    <row r="280" spans="1:79">
      <c r="A280" s="81">
        <f t="shared" si="156"/>
        <v>0</v>
      </c>
      <c r="B280" s="10">
        <f t="shared" si="157"/>
        <v>52</v>
      </c>
      <c r="C280" s="77">
        <f t="shared" si="158"/>
        <v>0</v>
      </c>
      <c r="D280" s="15">
        <f t="shared" si="159"/>
        <v>0</v>
      </c>
      <c r="E280" s="19">
        <f t="shared" si="160"/>
        <v>0</v>
      </c>
      <c r="F280" s="19">
        <f t="shared" si="161"/>
        <v>0</v>
      </c>
      <c r="G280" s="19">
        <f t="shared" si="162"/>
        <v>0</v>
      </c>
      <c r="H280" s="19">
        <f t="shared" si="163"/>
        <v>0</v>
      </c>
      <c r="I280" s="15">
        <f t="shared" si="164"/>
        <v>0</v>
      </c>
      <c r="J280" s="19">
        <f t="shared" si="165"/>
        <v>0</v>
      </c>
      <c r="K280" s="19">
        <f t="shared" si="166"/>
        <v>0</v>
      </c>
      <c r="L280" s="19">
        <f t="shared" si="167"/>
        <v>0</v>
      </c>
      <c r="M280" s="19">
        <f t="shared" si="168"/>
        <v>0</v>
      </c>
      <c r="N280" s="19">
        <f t="shared" si="169"/>
        <v>0</v>
      </c>
      <c r="O280" s="19">
        <f t="shared" si="170"/>
        <v>0</v>
      </c>
      <c r="P280" s="19">
        <f t="shared" si="171"/>
        <v>0</v>
      </c>
      <c r="Q280" s="19">
        <f t="shared" si="172"/>
        <v>0</v>
      </c>
      <c r="R280" s="19">
        <f t="shared" si="173"/>
        <v>0</v>
      </c>
      <c r="S280" s="19">
        <f t="shared" si="174"/>
        <v>0</v>
      </c>
      <c r="T280" s="19">
        <f t="shared" si="175"/>
        <v>0</v>
      </c>
      <c r="U280" s="19">
        <f t="shared" si="176"/>
        <v>0</v>
      </c>
      <c r="V280" s="19">
        <f t="shared" si="177"/>
        <v>0</v>
      </c>
      <c r="W280" s="19">
        <f t="shared" si="178"/>
        <v>0</v>
      </c>
      <c r="X280" s="19">
        <f t="shared" si="179"/>
        <v>0</v>
      </c>
      <c r="Y280" s="19">
        <f t="shared" si="180"/>
        <v>0</v>
      </c>
      <c r="Z280" s="19">
        <f t="shared" si="181"/>
        <v>0</v>
      </c>
      <c r="AA280" s="19">
        <f t="shared" si="182"/>
        <v>0</v>
      </c>
      <c r="AB280" s="19">
        <f t="shared" si="183"/>
        <v>0</v>
      </c>
      <c r="AC280" s="19">
        <f t="shared" si="184"/>
        <v>0</v>
      </c>
      <c r="AD280" s="19">
        <f t="shared" si="185"/>
        <v>0</v>
      </c>
      <c r="AE280" s="19">
        <f t="shared" si="186"/>
        <v>0</v>
      </c>
      <c r="AF280" s="19">
        <f t="shared" si="187"/>
        <v>0</v>
      </c>
      <c r="AG280" s="19">
        <f t="shared" si="188"/>
        <v>0</v>
      </c>
      <c r="AH280" s="19">
        <f t="shared" si="189"/>
        <v>0</v>
      </c>
      <c r="AI280" s="19">
        <f t="shared" si="190"/>
        <v>0</v>
      </c>
      <c r="AJ280" s="19">
        <f t="shared" si="191"/>
        <v>0</v>
      </c>
      <c r="AK280" s="19">
        <f t="shared" si="192"/>
        <v>0</v>
      </c>
      <c r="AL280" s="19">
        <f t="shared" si="193"/>
        <v>0</v>
      </c>
      <c r="AM280" s="19">
        <f t="shared" si="194"/>
        <v>0</v>
      </c>
      <c r="AN280" s="19">
        <f t="shared" si="195"/>
        <v>0</v>
      </c>
      <c r="AO280" s="19">
        <f t="shared" si="196"/>
        <v>0</v>
      </c>
      <c r="AP280" s="19">
        <f t="shared" si="197"/>
        <v>0</v>
      </c>
      <c r="AQ280" s="19">
        <f t="shared" si="198"/>
        <v>0</v>
      </c>
      <c r="AR280" s="15">
        <f t="shared" si="199"/>
        <v>0</v>
      </c>
      <c r="AS280" s="17">
        <f t="shared" si="200"/>
        <v>0</v>
      </c>
      <c r="AT280" s="10">
        <f t="shared" si="201"/>
        <v>0</v>
      </c>
      <c r="AU280" s="10">
        <f t="shared" si="202"/>
        <v>0</v>
      </c>
      <c r="AV280" s="10">
        <f t="shared" si="203"/>
        <v>0</v>
      </c>
      <c r="AW280" s="10">
        <f t="shared" si="204"/>
        <v>0</v>
      </c>
      <c r="AX280" s="10">
        <f t="shared" si="205"/>
        <v>0</v>
      </c>
      <c r="AY280" s="10">
        <f t="shared" si="206"/>
        <v>0</v>
      </c>
      <c r="AZ280" s="10">
        <f t="shared" si="207"/>
        <v>0</v>
      </c>
      <c r="BA280" s="10">
        <f t="shared" ref="BA280:BA304" si="208">BA$227*$A230</f>
        <v>0</v>
      </c>
      <c r="BB280" s="18">
        <f>BB$227*$A229</f>
        <v>0</v>
      </c>
      <c r="BC280" s="18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CA280" s="10">
        <f t="shared" si="155"/>
        <v>0</v>
      </c>
    </row>
    <row r="281" spans="1:79">
      <c r="A281" s="81">
        <f t="shared" si="156"/>
        <v>0</v>
      </c>
      <c r="B281" s="10">
        <f t="shared" si="157"/>
        <v>53</v>
      </c>
      <c r="C281" s="77">
        <f t="shared" si="158"/>
        <v>0</v>
      </c>
      <c r="D281" s="15">
        <f t="shared" si="159"/>
        <v>0</v>
      </c>
      <c r="E281" s="19">
        <f t="shared" si="160"/>
        <v>0</v>
      </c>
      <c r="F281" s="19">
        <f t="shared" si="161"/>
        <v>0</v>
      </c>
      <c r="G281" s="19">
        <f t="shared" si="162"/>
        <v>0</v>
      </c>
      <c r="H281" s="19">
        <f t="shared" si="163"/>
        <v>0</v>
      </c>
      <c r="I281" s="15">
        <f t="shared" si="164"/>
        <v>0</v>
      </c>
      <c r="J281" s="19">
        <f t="shared" si="165"/>
        <v>0</v>
      </c>
      <c r="K281" s="19">
        <f t="shared" si="166"/>
        <v>0</v>
      </c>
      <c r="L281" s="19">
        <f t="shared" si="167"/>
        <v>0</v>
      </c>
      <c r="M281" s="19">
        <f t="shared" si="168"/>
        <v>0</v>
      </c>
      <c r="N281" s="19">
        <f t="shared" si="169"/>
        <v>0</v>
      </c>
      <c r="O281" s="19">
        <f t="shared" si="170"/>
        <v>0</v>
      </c>
      <c r="P281" s="19">
        <f t="shared" si="171"/>
        <v>0</v>
      </c>
      <c r="Q281" s="19">
        <f t="shared" si="172"/>
        <v>0</v>
      </c>
      <c r="R281" s="19">
        <f t="shared" si="173"/>
        <v>0</v>
      </c>
      <c r="S281" s="19">
        <f t="shared" si="174"/>
        <v>0</v>
      </c>
      <c r="T281" s="19">
        <f t="shared" si="175"/>
        <v>0</v>
      </c>
      <c r="U281" s="19">
        <f t="shared" si="176"/>
        <v>0</v>
      </c>
      <c r="V281" s="19">
        <f t="shared" si="177"/>
        <v>0</v>
      </c>
      <c r="W281" s="19">
        <f t="shared" si="178"/>
        <v>0</v>
      </c>
      <c r="X281" s="19">
        <f t="shared" si="179"/>
        <v>0</v>
      </c>
      <c r="Y281" s="19">
        <f t="shared" si="180"/>
        <v>0</v>
      </c>
      <c r="Z281" s="19">
        <f t="shared" si="181"/>
        <v>0</v>
      </c>
      <c r="AA281" s="19">
        <f t="shared" si="182"/>
        <v>0</v>
      </c>
      <c r="AB281" s="19">
        <f t="shared" si="183"/>
        <v>0</v>
      </c>
      <c r="AC281" s="19">
        <f t="shared" si="184"/>
        <v>0</v>
      </c>
      <c r="AD281" s="19">
        <f t="shared" si="185"/>
        <v>0</v>
      </c>
      <c r="AE281" s="19">
        <f t="shared" si="186"/>
        <v>0</v>
      </c>
      <c r="AF281" s="19">
        <f t="shared" si="187"/>
        <v>0</v>
      </c>
      <c r="AG281" s="19">
        <f t="shared" si="188"/>
        <v>0</v>
      </c>
      <c r="AH281" s="19">
        <f t="shared" si="189"/>
        <v>0</v>
      </c>
      <c r="AI281" s="19">
        <f t="shared" si="190"/>
        <v>0</v>
      </c>
      <c r="AJ281" s="19">
        <f t="shared" si="191"/>
        <v>0</v>
      </c>
      <c r="AK281" s="19">
        <f t="shared" si="192"/>
        <v>0</v>
      </c>
      <c r="AL281" s="19">
        <f t="shared" si="193"/>
        <v>0</v>
      </c>
      <c r="AM281" s="19">
        <f t="shared" si="194"/>
        <v>0</v>
      </c>
      <c r="AN281" s="19">
        <f t="shared" si="195"/>
        <v>0</v>
      </c>
      <c r="AO281" s="19">
        <f t="shared" si="196"/>
        <v>0</v>
      </c>
      <c r="AP281" s="19">
        <f t="shared" si="197"/>
        <v>0</v>
      </c>
      <c r="AQ281" s="19">
        <f t="shared" si="198"/>
        <v>0</v>
      </c>
      <c r="AR281" s="15">
        <f t="shared" si="199"/>
        <v>0</v>
      </c>
      <c r="AS281" s="17">
        <f t="shared" si="200"/>
        <v>0</v>
      </c>
      <c r="AT281" s="10">
        <f t="shared" si="201"/>
        <v>0</v>
      </c>
      <c r="AU281" s="10">
        <f t="shared" si="202"/>
        <v>0</v>
      </c>
      <c r="AV281" s="10">
        <f t="shared" si="203"/>
        <v>0</v>
      </c>
      <c r="AW281" s="10">
        <f t="shared" si="204"/>
        <v>0</v>
      </c>
      <c r="AX281" s="10">
        <f t="shared" si="205"/>
        <v>0</v>
      </c>
      <c r="AY281" s="10">
        <f t="shared" si="206"/>
        <v>0</v>
      </c>
      <c r="AZ281" s="10">
        <f t="shared" si="207"/>
        <v>0</v>
      </c>
      <c r="BA281" s="10">
        <f t="shared" si="208"/>
        <v>0</v>
      </c>
      <c r="BB281" s="18">
        <f t="shared" ref="BB281:BB304" si="209">BB$227*$A230</f>
        <v>0</v>
      </c>
      <c r="BC281" s="18">
        <f>BC$227*$A229</f>
        <v>0</v>
      </c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CA281" s="10">
        <f t="shared" si="155"/>
        <v>0</v>
      </c>
    </row>
    <row r="282" spans="1:79">
      <c r="A282" s="81">
        <f t="shared" si="156"/>
        <v>0</v>
      </c>
      <c r="B282" s="10">
        <f t="shared" si="157"/>
        <v>54</v>
      </c>
      <c r="C282" s="77">
        <f t="shared" si="158"/>
        <v>0</v>
      </c>
      <c r="D282" s="15">
        <f t="shared" si="159"/>
        <v>0</v>
      </c>
      <c r="E282" s="19">
        <f t="shared" si="160"/>
        <v>0</v>
      </c>
      <c r="F282" s="19">
        <f t="shared" si="161"/>
        <v>0</v>
      </c>
      <c r="G282" s="19">
        <f t="shared" si="162"/>
        <v>0</v>
      </c>
      <c r="H282" s="19">
        <f t="shared" si="163"/>
        <v>0</v>
      </c>
      <c r="I282" s="15">
        <f t="shared" si="164"/>
        <v>0</v>
      </c>
      <c r="J282" s="19">
        <f t="shared" si="165"/>
        <v>0</v>
      </c>
      <c r="K282" s="19">
        <f t="shared" si="166"/>
        <v>0</v>
      </c>
      <c r="L282" s="19">
        <f t="shared" si="167"/>
        <v>0</v>
      </c>
      <c r="M282" s="19">
        <f t="shared" si="168"/>
        <v>0</v>
      </c>
      <c r="N282" s="19">
        <f t="shared" si="169"/>
        <v>0</v>
      </c>
      <c r="O282" s="19">
        <f t="shared" si="170"/>
        <v>0</v>
      </c>
      <c r="P282" s="19">
        <f t="shared" si="171"/>
        <v>0</v>
      </c>
      <c r="Q282" s="19">
        <f t="shared" si="172"/>
        <v>0</v>
      </c>
      <c r="R282" s="19">
        <f t="shared" si="173"/>
        <v>0</v>
      </c>
      <c r="S282" s="19">
        <f t="shared" si="174"/>
        <v>0</v>
      </c>
      <c r="T282" s="19">
        <f t="shared" si="175"/>
        <v>0</v>
      </c>
      <c r="U282" s="19">
        <f t="shared" si="176"/>
        <v>0</v>
      </c>
      <c r="V282" s="19">
        <f t="shared" si="177"/>
        <v>0</v>
      </c>
      <c r="W282" s="19">
        <f t="shared" si="178"/>
        <v>0</v>
      </c>
      <c r="X282" s="19">
        <f t="shared" si="179"/>
        <v>0</v>
      </c>
      <c r="Y282" s="19">
        <f t="shared" si="180"/>
        <v>0</v>
      </c>
      <c r="Z282" s="19">
        <f t="shared" si="181"/>
        <v>0</v>
      </c>
      <c r="AA282" s="19">
        <f t="shared" si="182"/>
        <v>0</v>
      </c>
      <c r="AB282" s="19">
        <f t="shared" si="183"/>
        <v>0</v>
      </c>
      <c r="AC282" s="19">
        <f t="shared" si="184"/>
        <v>0</v>
      </c>
      <c r="AD282" s="19">
        <f t="shared" si="185"/>
        <v>0</v>
      </c>
      <c r="AE282" s="19">
        <f t="shared" si="186"/>
        <v>0</v>
      </c>
      <c r="AF282" s="19">
        <f t="shared" si="187"/>
        <v>0</v>
      </c>
      <c r="AG282" s="19">
        <f t="shared" si="188"/>
        <v>0</v>
      </c>
      <c r="AH282" s="19">
        <f t="shared" si="189"/>
        <v>0</v>
      </c>
      <c r="AI282" s="19">
        <f t="shared" si="190"/>
        <v>0</v>
      </c>
      <c r="AJ282" s="19">
        <f t="shared" si="191"/>
        <v>0</v>
      </c>
      <c r="AK282" s="19">
        <f t="shared" si="192"/>
        <v>0</v>
      </c>
      <c r="AL282" s="19">
        <f t="shared" si="193"/>
        <v>0</v>
      </c>
      <c r="AM282" s="19">
        <f t="shared" si="194"/>
        <v>0</v>
      </c>
      <c r="AN282" s="19">
        <f t="shared" si="195"/>
        <v>0</v>
      </c>
      <c r="AO282" s="19">
        <f t="shared" si="196"/>
        <v>0</v>
      </c>
      <c r="AP282" s="19">
        <f t="shared" si="197"/>
        <v>0</v>
      </c>
      <c r="AQ282" s="19">
        <f t="shared" si="198"/>
        <v>0</v>
      </c>
      <c r="AR282" s="15">
        <f t="shared" si="199"/>
        <v>0</v>
      </c>
      <c r="AS282" s="17">
        <f t="shared" si="200"/>
        <v>0</v>
      </c>
      <c r="AT282" s="10">
        <f t="shared" si="201"/>
        <v>0</v>
      </c>
      <c r="AU282" s="10">
        <f t="shared" si="202"/>
        <v>0</v>
      </c>
      <c r="AV282" s="10">
        <f t="shared" si="203"/>
        <v>0</v>
      </c>
      <c r="AW282" s="10">
        <f t="shared" si="204"/>
        <v>0</v>
      </c>
      <c r="AX282" s="10">
        <f t="shared" si="205"/>
        <v>0</v>
      </c>
      <c r="AY282" s="10">
        <f t="shared" si="206"/>
        <v>0</v>
      </c>
      <c r="AZ282" s="10">
        <f t="shared" si="207"/>
        <v>0</v>
      </c>
      <c r="BA282" s="10">
        <f t="shared" si="208"/>
        <v>0</v>
      </c>
      <c r="BB282" s="18">
        <f t="shared" si="209"/>
        <v>0</v>
      </c>
      <c r="BC282" s="18">
        <f t="shared" ref="BC282:BC304" si="210">BC$227*$A230</f>
        <v>0</v>
      </c>
      <c r="BD282" s="10">
        <f>BD$227*$A229</f>
        <v>0</v>
      </c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CA282" s="10">
        <f t="shared" si="155"/>
        <v>0</v>
      </c>
    </row>
    <row r="283" spans="1:79">
      <c r="A283" s="81">
        <f t="shared" si="156"/>
        <v>0</v>
      </c>
      <c r="B283" s="10">
        <f t="shared" si="157"/>
        <v>55</v>
      </c>
      <c r="C283" s="77">
        <f t="shared" si="158"/>
        <v>0</v>
      </c>
      <c r="D283" s="15">
        <f t="shared" si="159"/>
        <v>0</v>
      </c>
      <c r="E283" s="19">
        <f t="shared" si="160"/>
        <v>0</v>
      </c>
      <c r="F283" s="19">
        <f t="shared" si="161"/>
        <v>0</v>
      </c>
      <c r="G283" s="19">
        <f t="shared" si="162"/>
        <v>0</v>
      </c>
      <c r="H283" s="19">
        <f t="shared" si="163"/>
        <v>0</v>
      </c>
      <c r="I283" s="15">
        <f t="shared" si="164"/>
        <v>0</v>
      </c>
      <c r="J283" s="19">
        <f t="shared" si="165"/>
        <v>0</v>
      </c>
      <c r="K283" s="19">
        <f t="shared" si="166"/>
        <v>0</v>
      </c>
      <c r="L283" s="19">
        <f t="shared" si="167"/>
        <v>0</v>
      </c>
      <c r="M283" s="19">
        <f t="shared" si="168"/>
        <v>0</v>
      </c>
      <c r="N283" s="19">
        <f t="shared" si="169"/>
        <v>0</v>
      </c>
      <c r="O283" s="19">
        <f t="shared" si="170"/>
        <v>0</v>
      </c>
      <c r="P283" s="19">
        <f t="shared" si="171"/>
        <v>0</v>
      </c>
      <c r="Q283" s="19">
        <f t="shared" si="172"/>
        <v>0</v>
      </c>
      <c r="R283" s="19">
        <f t="shared" si="173"/>
        <v>0</v>
      </c>
      <c r="S283" s="19">
        <f t="shared" si="174"/>
        <v>0</v>
      </c>
      <c r="T283" s="19">
        <f t="shared" si="175"/>
        <v>0</v>
      </c>
      <c r="U283" s="19">
        <f t="shared" si="176"/>
        <v>0</v>
      </c>
      <c r="V283" s="19">
        <f t="shared" si="177"/>
        <v>0</v>
      </c>
      <c r="W283" s="19">
        <f t="shared" si="178"/>
        <v>0</v>
      </c>
      <c r="X283" s="19">
        <f t="shared" si="179"/>
        <v>0</v>
      </c>
      <c r="Y283" s="19">
        <f t="shared" si="180"/>
        <v>0</v>
      </c>
      <c r="Z283" s="19">
        <f t="shared" si="181"/>
        <v>0</v>
      </c>
      <c r="AA283" s="19">
        <f t="shared" si="182"/>
        <v>0</v>
      </c>
      <c r="AB283" s="19">
        <f t="shared" si="183"/>
        <v>0</v>
      </c>
      <c r="AC283" s="19">
        <f t="shared" si="184"/>
        <v>0</v>
      </c>
      <c r="AD283" s="19">
        <f t="shared" si="185"/>
        <v>0</v>
      </c>
      <c r="AE283" s="19">
        <f t="shared" si="186"/>
        <v>0</v>
      </c>
      <c r="AF283" s="19">
        <f t="shared" si="187"/>
        <v>0</v>
      </c>
      <c r="AG283" s="19">
        <f t="shared" si="188"/>
        <v>0</v>
      </c>
      <c r="AH283" s="19">
        <f t="shared" si="189"/>
        <v>0</v>
      </c>
      <c r="AI283" s="19">
        <f t="shared" si="190"/>
        <v>0</v>
      </c>
      <c r="AJ283" s="19">
        <f t="shared" si="191"/>
        <v>0</v>
      </c>
      <c r="AK283" s="19">
        <f t="shared" si="192"/>
        <v>0</v>
      </c>
      <c r="AL283" s="19">
        <f t="shared" si="193"/>
        <v>0</v>
      </c>
      <c r="AM283" s="19">
        <f t="shared" si="194"/>
        <v>0</v>
      </c>
      <c r="AN283" s="19">
        <f t="shared" si="195"/>
        <v>0</v>
      </c>
      <c r="AO283" s="19">
        <f t="shared" si="196"/>
        <v>0</v>
      </c>
      <c r="AP283" s="19">
        <f t="shared" si="197"/>
        <v>0</v>
      </c>
      <c r="AQ283" s="19">
        <f t="shared" si="198"/>
        <v>0</v>
      </c>
      <c r="AR283" s="15">
        <f t="shared" si="199"/>
        <v>0</v>
      </c>
      <c r="AS283" s="17">
        <f t="shared" si="200"/>
        <v>0</v>
      </c>
      <c r="AT283" s="10">
        <f t="shared" si="201"/>
        <v>0</v>
      </c>
      <c r="AU283" s="10">
        <f t="shared" si="202"/>
        <v>0</v>
      </c>
      <c r="AV283" s="10">
        <f t="shared" si="203"/>
        <v>0</v>
      </c>
      <c r="AW283" s="10">
        <f t="shared" si="204"/>
        <v>0</v>
      </c>
      <c r="AX283" s="10">
        <f t="shared" si="205"/>
        <v>0</v>
      </c>
      <c r="AY283" s="10">
        <f t="shared" si="206"/>
        <v>0</v>
      </c>
      <c r="AZ283" s="10">
        <f t="shared" si="207"/>
        <v>0</v>
      </c>
      <c r="BA283" s="10">
        <f t="shared" si="208"/>
        <v>0</v>
      </c>
      <c r="BB283" s="18">
        <f t="shared" si="209"/>
        <v>0</v>
      </c>
      <c r="BC283" s="18">
        <f t="shared" si="210"/>
        <v>0</v>
      </c>
      <c r="BD283" s="10">
        <f t="shared" ref="BD283:BD304" si="211">BD$227*$A230</f>
        <v>0</v>
      </c>
      <c r="BE283" s="10">
        <f>BE$227*$A229</f>
        <v>0</v>
      </c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CA283" s="10">
        <f t="shared" si="155"/>
        <v>0</v>
      </c>
    </row>
    <row r="284" spans="1:79">
      <c r="A284" s="81">
        <f t="shared" si="156"/>
        <v>0</v>
      </c>
      <c r="B284" s="10">
        <f t="shared" si="157"/>
        <v>56</v>
      </c>
      <c r="C284" s="77">
        <f t="shared" si="158"/>
        <v>0</v>
      </c>
      <c r="D284" s="15">
        <f t="shared" si="159"/>
        <v>0</v>
      </c>
      <c r="E284" s="19">
        <f t="shared" si="160"/>
        <v>0</v>
      </c>
      <c r="F284" s="19">
        <f t="shared" si="161"/>
        <v>0</v>
      </c>
      <c r="G284" s="19">
        <f t="shared" si="162"/>
        <v>0</v>
      </c>
      <c r="H284" s="19">
        <f t="shared" si="163"/>
        <v>0</v>
      </c>
      <c r="I284" s="15">
        <f t="shared" si="164"/>
        <v>0</v>
      </c>
      <c r="J284" s="19">
        <f t="shared" si="165"/>
        <v>0</v>
      </c>
      <c r="K284" s="19">
        <f t="shared" si="166"/>
        <v>0</v>
      </c>
      <c r="L284" s="19">
        <f t="shared" si="167"/>
        <v>0</v>
      </c>
      <c r="M284" s="19">
        <f t="shared" si="168"/>
        <v>0</v>
      </c>
      <c r="N284" s="19">
        <f t="shared" si="169"/>
        <v>0</v>
      </c>
      <c r="O284" s="19">
        <f t="shared" si="170"/>
        <v>0</v>
      </c>
      <c r="P284" s="19">
        <f t="shared" si="171"/>
        <v>0</v>
      </c>
      <c r="Q284" s="19">
        <f t="shared" si="172"/>
        <v>0</v>
      </c>
      <c r="R284" s="19">
        <f t="shared" si="173"/>
        <v>0</v>
      </c>
      <c r="S284" s="19">
        <f t="shared" si="174"/>
        <v>0</v>
      </c>
      <c r="T284" s="19">
        <f t="shared" si="175"/>
        <v>0</v>
      </c>
      <c r="U284" s="19">
        <f t="shared" si="176"/>
        <v>0</v>
      </c>
      <c r="V284" s="19">
        <f t="shared" si="177"/>
        <v>0</v>
      </c>
      <c r="W284" s="19">
        <f t="shared" si="178"/>
        <v>0</v>
      </c>
      <c r="X284" s="19">
        <f t="shared" si="179"/>
        <v>0</v>
      </c>
      <c r="Y284" s="19">
        <f t="shared" si="180"/>
        <v>0</v>
      </c>
      <c r="Z284" s="19">
        <f t="shared" si="181"/>
        <v>0</v>
      </c>
      <c r="AA284" s="19">
        <f t="shared" si="182"/>
        <v>0</v>
      </c>
      <c r="AB284" s="19">
        <f t="shared" si="183"/>
        <v>0</v>
      </c>
      <c r="AC284" s="19">
        <f t="shared" si="184"/>
        <v>0</v>
      </c>
      <c r="AD284" s="19">
        <f t="shared" si="185"/>
        <v>0</v>
      </c>
      <c r="AE284" s="19">
        <f t="shared" si="186"/>
        <v>0</v>
      </c>
      <c r="AF284" s="19">
        <f t="shared" si="187"/>
        <v>0</v>
      </c>
      <c r="AG284" s="19">
        <f t="shared" si="188"/>
        <v>0</v>
      </c>
      <c r="AH284" s="19">
        <f t="shared" si="189"/>
        <v>0</v>
      </c>
      <c r="AI284" s="19">
        <f t="shared" si="190"/>
        <v>0</v>
      </c>
      <c r="AJ284" s="19">
        <f t="shared" si="191"/>
        <v>0</v>
      </c>
      <c r="AK284" s="19">
        <f t="shared" si="192"/>
        <v>0</v>
      </c>
      <c r="AL284" s="19">
        <f t="shared" si="193"/>
        <v>0</v>
      </c>
      <c r="AM284" s="19">
        <f t="shared" si="194"/>
        <v>0</v>
      </c>
      <c r="AN284" s="19">
        <f t="shared" si="195"/>
        <v>0</v>
      </c>
      <c r="AO284" s="19">
        <f t="shared" si="196"/>
        <v>0</v>
      </c>
      <c r="AP284" s="19">
        <f t="shared" si="197"/>
        <v>0</v>
      </c>
      <c r="AQ284" s="19">
        <f t="shared" si="198"/>
        <v>0</v>
      </c>
      <c r="AR284" s="15">
        <f t="shared" si="199"/>
        <v>0</v>
      </c>
      <c r="AS284" s="17">
        <f t="shared" si="200"/>
        <v>0</v>
      </c>
      <c r="AT284" s="10">
        <f t="shared" si="201"/>
        <v>0</v>
      </c>
      <c r="AU284" s="10">
        <f t="shared" si="202"/>
        <v>0</v>
      </c>
      <c r="AV284" s="10">
        <f t="shared" si="203"/>
        <v>0</v>
      </c>
      <c r="AW284" s="10">
        <f t="shared" si="204"/>
        <v>0</v>
      </c>
      <c r="AX284" s="10">
        <f t="shared" si="205"/>
        <v>0</v>
      </c>
      <c r="AY284" s="10">
        <f t="shared" si="206"/>
        <v>0</v>
      </c>
      <c r="AZ284" s="10">
        <f t="shared" si="207"/>
        <v>0</v>
      </c>
      <c r="BA284" s="10">
        <f t="shared" si="208"/>
        <v>0</v>
      </c>
      <c r="BB284" s="18">
        <f t="shared" si="209"/>
        <v>0</v>
      </c>
      <c r="BC284" s="18">
        <f t="shared" si="210"/>
        <v>0</v>
      </c>
      <c r="BD284" s="10">
        <f t="shared" si="211"/>
        <v>0</v>
      </c>
      <c r="BE284" s="10">
        <f t="shared" ref="BE284:BE304" si="212">BE$227*$A230</f>
        <v>0</v>
      </c>
      <c r="BF284" s="10">
        <f>BF$227*$A229</f>
        <v>0</v>
      </c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CA284" s="10">
        <f t="shared" si="155"/>
        <v>0</v>
      </c>
    </row>
    <row r="285" spans="1:79">
      <c r="A285" s="81">
        <f t="shared" si="156"/>
        <v>0</v>
      </c>
      <c r="B285" s="10">
        <f t="shared" si="157"/>
        <v>57</v>
      </c>
      <c r="C285" s="77">
        <f t="shared" si="158"/>
        <v>0</v>
      </c>
      <c r="D285" s="15">
        <f t="shared" si="159"/>
        <v>0</v>
      </c>
      <c r="E285" s="19">
        <f t="shared" si="160"/>
        <v>0</v>
      </c>
      <c r="F285" s="19">
        <f t="shared" si="161"/>
        <v>0</v>
      </c>
      <c r="G285" s="19">
        <f t="shared" si="162"/>
        <v>0</v>
      </c>
      <c r="H285" s="19">
        <f t="shared" si="163"/>
        <v>0</v>
      </c>
      <c r="I285" s="15">
        <f t="shared" si="164"/>
        <v>0</v>
      </c>
      <c r="J285" s="19">
        <f t="shared" si="165"/>
        <v>0</v>
      </c>
      <c r="K285" s="19">
        <f t="shared" si="166"/>
        <v>0</v>
      </c>
      <c r="L285" s="19">
        <f t="shared" si="167"/>
        <v>0</v>
      </c>
      <c r="M285" s="19">
        <f t="shared" si="168"/>
        <v>0</v>
      </c>
      <c r="N285" s="19">
        <f t="shared" si="169"/>
        <v>0</v>
      </c>
      <c r="O285" s="19">
        <f t="shared" si="170"/>
        <v>0</v>
      </c>
      <c r="P285" s="19">
        <f t="shared" si="171"/>
        <v>0</v>
      </c>
      <c r="Q285" s="19">
        <f t="shared" si="172"/>
        <v>0</v>
      </c>
      <c r="R285" s="19">
        <f t="shared" si="173"/>
        <v>0</v>
      </c>
      <c r="S285" s="19">
        <f t="shared" si="174"/>
        <v>0</v>
      </c>
      <c r="T285" s="19">
        <f t="shared" si="175"/>
        <v>0</v>
      </c>
      <c r="U285" s="19">
        <f t="shared" si="176"/>
        <v>0</v>
      </c>
      <c r="V285" s="19">
        <f t="shared" si="177"/>
        <v>0</v>
      </c>
      <c r="W285" s="19">
        <f t="shared" si="178"/>
        <v>0</v>
      </c>
      <c r="X285" s="19">
        <f t="shared" si="179"/>
        <v>0</v>
      </c>
      <c r="Y285" s="19">
        <f t="shared" si="180"/>
        <v>0</v>
      </c>
      <c r="Z285" s="19">
        <f t="shared" si="181"/>
        <v>0</v>
      </c>
      <c r="AA285" s="19">
        <f t="shared" si="182"/>
        <v>0</v>
      </c>
      <c r="AB285" s="19">
        <f t="shared" si="183"/>
        <v>0</v>
      </c>
      <c r="AC285" s="19">
        <f t="shared" si="184"/>
        <v>0</v>
      </c>
      <c r="AD285" s="19">
        <f t="shared" si="185"/>
        <v>0</v>
      </c>
      <c r="AE285" s="19">
        <f t="shared" si="186"/>
        <v>0</v>
      </c>
      <c r="AF285" s="19">
        <f t="shared" si="187"/>
        <v>0</v>
      </c>
      <c r="AG285" s="19">
        <f t="shared" si="188"/>
        <v>0</v>
      </c>
      <c r="AH285" s="19">
        <f t="shared" si="189"/>
        <v>0</v>
      </c>
      <c r="AI285" s="19">
        <f t="shared" si="190"/>
        <v>0</v>
      </c>
      <c r="AJ285" s="19">
        <f t="shared" si="191"/>
        <v>0</v>
      </c>
      <c r="AK285" s="19">
        <f t="shared" si="192"/>
        <v>0</v>
      </c>
      <c r="AL285" s="19">
        <f t="shared" si="193"/>
        <v>0</v>
      </c>
      <c r="AM285" s="19">
        <f t="shared" si="194"/>
        <v>0</v>
      </c>
      <c r="AN285" s="19">
        <f t="shared" si="195"/>
        <v>0</v>
      </c>
      <c r="AO285" s="19">
        <f t="shared" si="196"/>
        <v>0</v>
      </c>
      <c r="AP285" s="19">
        <f t="shared" si="197"/>
        <v>0</v>
      </c>
      <c r="AQ285" s="19">
        <f t="shared" si="198"/>
        <v>0</v>
      </c>
      <c r="AR285" s="15">
        <f t="shared" si="199"/>
        <v>0</v>
      </c>
      <c r="AS285" s="17">
        <f t="shared" si="200"/>
        <v>0</v>
      </c>
      <c r="AT285" s="10">
        <f t="shared" si="201"/>
        <v>0</v>
      </c>
      <c r="AU285" s="10">
        <f t="shared" si="202"/>
        <v>0</v>
      </c>
      <c r="AV285" s="10">
        <f t="shared" si="203"/>
        <v>0</v>
      </c>
      <c r="AW285" s="10">
        <f t="shared" si="204"/>
        <v>0</v>
      </c>
      <c r="AX285" s="10">
        <f t="shared" si="205"/>
        <v>0</v>
      </c>
      <c r="AY285" s="10">
        <f t="shared" si="206"/>
        <v>0</v>
      </c>
      <c r="AZ285" s="10">
        <f t="shared" si="207"/>
        <v>0</v>
      </c>
      <c r="BA285" s="10">
        <f t="shared" si="208"/>
        <v>0</v>
      </c>
      <c r="BB285" s="18">
        <f t="shared" si="209"/>
        <v>0</v>
      </c>
      <c r="BC285" s="18">
        <f t="shared" si="210"/>
        <v>0</v>
      </c>
      <c r="BD285" s="10">
        <f t="shared" si="211"/>
        <v>0</v>
      </c>
      <c r="BE285" s="10">
        <f t="shared" si="212"/>
        <v>0</v>
      </c>
      <c r="BF285" s="10">
        <f t="shared" ref="BF285:BF304" si="213">BF$227*$A230</f>
        <v>0</v>
      </c>
      <c r="BG285" s="10">
        <f>BG$227*$A229</f>
        <v>0</v>
      </c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CA285" s="10">
        <f t="shared" si="155"/>
        <v>0</v>
      </c>
    </row>
    <row r="286" spans="1:79">
      <c r="A286" s="81">
        <f t="shared" si="156"/>
        <v>0</v>
      </c>
      <c r="B286" s="10">
        <f t="shared" si="157"/>
        <v>58</v>
      </c>
      <c r="C286" s="77">
        <f t="shared" si="158"/>
        <v>0</v>
      </c>
      <c r="D286" s="15">
        <f t="shared" si="159"/>
        <v>0</v>
      </c>
      <c r="E286" s="19">
        <f t="shared" si="160"/>
        <v>0</v>
      </c>
      <c r="F286" s="19">
        <f t="shared" si="161"/>
        <v>0</v>
      </c>
      <c r="G286" s="19">
        <f t="shared" si="162"/>
        <v>0</v>
      </c>
      <c r="H286" s="19">
        <f t="shared" si="163"/>
        <v>0</v>
      </c>
      <c r="I286" s="15">
        <f t="shared" si="164"/>
        <v>0</v>
      </c>
      <c r="J286" s="19">
        <f t="shared" si="165"/>
        <v>0</v>
      </c>
      <c r="K286" s="19">
        <f t="shared" si="166"/>
        <v>0</v>
      </c>
      <c r="L286" s="19">
        <f t="shared" si="167"/>
        <v>0</v>
      </c>
      <c r="M286" s="19">
        <f t="shared" si="168"/>
        <v>0</v>
      </c>
      <c r="N286" s="19">
        <f t="shared" si="169"/>
        <v>0</v>
      </c>
      <c r="O286" s="19">
        <f t="shared" si="170"/>
        <v>0</v>
      </c>
      <c r="P286" s="19">
        <f t="shared" si="171"/>
        <v>0</v>
      </c>
      <c r="Q286" s="19">
        <f t="shared" si="172"/>
        <v>0</v>
      </c>
      <c r="R286" s="19">
        <f t="shared" si="173"/>
        <v>0</v>
      </c>
      <c r="S286" s="19">
        <f t="shared" si="174"/>
        <v>0</v>
      </c>
      <c r="T286" s="19">
        <f t="shared" si="175"/>
        <v>0</v>
      </c>
      <c r="U286" s="19">
        <f t="shared" si="176"/>
        <v>0</v>
      </c>
      <c r="V286" s="19">
        <f t="shared" si="177"/>
        <v>0</v>
      </c>
      <c r="W286" s="19">
        <f t="shared" si="178"/>
        <v>0</v>
      </c>
      <c r="X286" s="19">
        <f t="shared" si="179"/>
        <v>0</v>
      </c>
      <c r="Y286" s="19">
        <f t="shared" si="180"/>
        <v>0</v>
      </c>
      <c r="Z286" s="19">
        <f t="shared" si="181"/>
        <v>0</v>
      </c>
      <c r="AA286" s="19">
        <f t="shared" si="182"/>
        <v>0</v>
      </c>
      <c r="AB286" s="19">
        <f t="shared" si="183"/>
        <v>0</v>
      </c>
      <c r="AC286" s="19">
        <f t="shared" si="184"/>
        <v>0</v>
      </c>
      <c r="AD286" s="19">
        <f t="shared" si="185"/>
        <v>0</v>
      </c>
      <c r="AE286" s="19">
        <f t="shared" si="186"/>
        <v>0</v>
      </c>
      <c r="AF286" s="19">
        <f t="shared" si="187"/>
        <v>0</v>
      </c>
      <c r="AG286" s="19">
        <f t="shared" si="188"/>
        <v>0</v>
      </c>
      <c r="AH286" s="19">
        <f t="shared" si="189"/>
        <v>0</v>
      </c>
      <c r="AI286" s="19">
        <f t="shared" si="190"/>
        <v>0</v>
      </c>
      <c r="AJ286" s="19">
        <f t="shared" si="191"/>
        <v>0</v>
      </c>
      <c r="AK286" s="19">
        <f t="shared" si="192"/>
        <v>0</v>
      </c>
      <c r="AL286" s="19">
        <f t="shared" si="193"/>
        <v>0</v>
      </c>
      <c r="AM286" s="19">
        <f t="shared" si="194"/>
        <v>0</v>
      </c>
      <c r="AN286" s="19">
        <f t="shared" si="195"/>
        <v>0</v>
      </c>
      <c r="AO286" s="19">
        <f t="shared" si="196"/>
        <v>0</v>
      </c>
      <c r="AP286" s="19">
        <f t="shared" si="197"/>
        <v>0</v>
      </c>
      <c r="AQ286" s="19">
        <f t="shared" si="198"/>
        <v>0</v>
      </c>
      <c r="AR286" s="15">
        <f t="shared" si="199"/>
        <v>0</v>
      </c>
      <c r="AS286" s="17">
        <f t="shared" si="200"/>
        <v>0</v>
      </c>
      <c r="AT286" s="10">
        <f t="shared" si="201"/>
        <v>0</v>
      </c>
      <c r="AU286" s="10">
        <f t="shared" si="202"/>
        <v>0</v>
      </c>
      <c r="AV286" s="10">
        <f t="shared" si="203"/>
        <v>0</v>
      </c>
      <c r="AW286" s="10">
        <f t="shared" si="204"/>
        <v>0</v>
      </c>
      <c r="AX286" s="10">
        <f t="shared" si="205"/>
        <v>0</v>
      </c>
      <c r="AY286" s="10">
        <f t="shared" si="206"/>
        <v>0</v>
      </c>
      <c r="AZ286" s="10">
        <f t="shared" si="207"/>
        <v>0</v>
      </c>
      <c r="BA286" s="10">
        <f t="shared" si="208"/>
        <v>0</v>
      </c>
      <c r="BB286" s="18">
        <f t="shared" si="209"/>
        <v>0</v>
      </c>
      <c r="BC286" s="18">
        <f t="shared" si="210"/>
        <v>0</v>
      </c>
      <c r="BD286" s="10">
        <f t="shared" si="211"/>
        <v>0</v>
      </c>
      <c r="BE286" s="10">
        <f t="shared" si="212"/>
        <v>0</v>
      </c>
      <c r="BF286" s="10">
        <f t="shared" si="213"/>
        <v>0</v>
      </c>
      <c r="BG286" s="10">
        <f t="shared" ref="BG286:BG304" si="214">BG$227*$A230</f>
        <v>0</v>
      </c>
      <c r="BH286" s="10">
        <f>BH$227*$A229</f>
        <v>0</v>
      </c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CA286" s="10">
        <f t="shared" si="155"/>
        <v>0</v>
      </c>
    </row>
    <row r="287" spans="1:79">
      <c r="A287" s="81">
        <f t="shared" si="156"/>
        <v>0</v>
      </c>
      <c r="B287" s="10">
        <f t="shared" si="157"/>
        <v>59</v>
      </c>
      <c r="C287" s="77">
        <f t="shared" si="158"/>
        <v>0</v>
      </c>
      <c r="D287" s="15">
        <f t="shared" si="159"/>
        <v>0</v>
      </c>
      <c r="E287" s="19">
        <f t="shared" si="160"/>
        <v>0</v>
      </c>
      <c r="F287" s="19">
        <f t="shared" si="161"/>
        <v>0</v>
      </c>
      <c r="G287" s="19">
        <f t="shared" si="162"/>
        <v>0</v>
      </c>
      <c r="H287" s="19">
        <f t="shared" si="163"/>
        <v>0</v>
      </c>
      <c r="I287" s="15">
        <f t="shared" si="164"/>
        <v>0</v>
      </c>
      <c r="J287" s="19">
        <f t="shared" si="165"/>
        <v>0</v>
      </c>
      <c r="K287" s="19">
        <f t="shared" si="166"/>
        <v>0</v>
      </c>
      <c r="L287" s="19">
        <f t="shared" si="167"/>
        <v>0</v>
      </c>
      <c r="M287" s="19">
        <f t="shared" si="168"/>
        <v>0</v>
      </c>
      <c r="N287" s="19">
        <f t="shared" si="169"/>
        <v>0</v>
      </c>
      <c r="O287" s="19">
        <f t="shared" si="170"/>
        <v>0</v>
      </c>
      <c r="P287" s="19">
        <f t="shared" si="171"/>
        <v>0</v>
      </c>
      <c r="Q287" s="19">
        <f t="shared" si="172"/>
        <v>0</v>
      </c>
      <c r="R287" s="19">
        <f t="shared" si="173"/>
        <v>0</v>
      </c>
      <c r="S287" s="19">
        <f t="shared" si="174"/>
        <v>0</v>
      </c>
      <c r="T287" s="19">
        <f t="shared" si="175"/>
        <v>0</v>
      </c>
      <c r="U287" s="19">
        <f t="shared" si="176"/>
        <v>0</v>
      </c>
      <c r="V287" s="19">
        <f t="shared" si="177"/>
        <v>0</v>
      </c>
      <c r="W287" s="19">
        <f t="shared" si="178"/>
        <v>0</v>
      </c>
      <c r="X287" s="19">
        <f t="shared" si="179"/>
        <v>0</v>
      </c>
      <c r="Y287" s="19">
        <f t="shared" si="180"/>
        <v>0</v>
      </c>
      <c r="Z287" s="19">
        <f t="shared" si="181"/>
        <v>0</v>
      </c>
      <c r="AA287" s="19">
        <f t="shared" si="182"/>
        <v>0</v>
      </c>
      <c r="AB287" s="19">
        <f t="shared" si="183"/>
        <v>0</v>
      </c>
      <c r="AC287" s="19">
        <f t="shared" si="184"/>
        <v>0</v>
      </c>
      <c r="AD287" s="19">
        <f t="shared" si="185"/>
        <v>0</v>
      </c>
      <c r="AE287" s="19">
        <f t="shared" si="186"/>
        <v>0</v>
      </c>
      <c r="AF287" s="19">
        <f t="shared" si="187"/>
        <v>0</v>
      </c>
      <c r="AG287" s="19">
        <f t="shared" si="188"/>
        <v>0</v>
      </c>
      <c r="AH287" s="19">
        <f t="shared" si="189"/>
        <v>0</v>
      </c>
      <c r="AI287" s="19">
        <f t="shared" si="190"/>
        <v>0</v>
      </c>
      <c r="AJ287" s="19">
        <f t="shared" si="191"/>
        <v>0</v>
      </c>
      <c r="AK287" s="19">
        <f t="shared" si="192"/>
        <v>0</v>
      </c>
      <c r="AL287" s="19">
        <f t="shared" si="193"/>
        <v>0</v>
      </c>
      <c r="AM287" s="19">
        <f t="shared" si="194"/>
        <v>0</v>
      </c>
      <c r="AN287" s="19">
        <f t="shared" si="195"/>
        <v>0</v>
      </c>
      <c r="AO287" s="19">
        <f t="shared" si="196"/>
        <v>0</v>
      </c>
      <c r="AP287" s="19">
        <f t="shared" si="197"/>
        <v>0</v>
      </c>
      <c r="AQ287" s="19">
        <f t="shared" si="198"/>
        <v>0</v>
      </c>
      <c r="AR287" s="15">
        <f t="shared" si="199"/>
        <v>0</v>
      </c>
      <c r="AS287" s="17">
        <f t="shared" si="200"/>
        <v>0</v>
      </c>
      <c r="AT287" s="10">
        <f t="shared" si="201"/>
        <v>0</v>
      </c>
      <c r="AU287" s="10">
        <f t="shared" si="202"/>
        <v>0</v>
      </c>
      <c r="AV287" s="10">
        <f t="shared" si="203"/>
        <v>0</v>
      </c>
      <c r="AW287" s="10">
        <f t="shared" si="204"/>
        <v>0</v>
      </c>
      <c r="AX287" s="10">
        <f t="shared" si="205"/>
        <v>0</v>
      </c>
      <c r="AY287" s="10">
        <f t="shared" si="206"/>
        <v>0</v>
      </c>
      <c r="AZ287" s="10">
        <f t="shared" si="207"/>
        <v>0</v>
      </c>
      <c r="BA287" s="10">
        <f t="shared" si="208"/>
        <v>0</v>
      </c>
      <c r="BB287" s="18">
        <f t="shared" si="209"/>
        <v>0</v>
      </c>
      <c r="BC287" s="18">
        <f t="shared" si="210"/>
        <v>0</v>
      </c>
      <c r="BD287" s="10">
        <f t="shared" si="211"/>
        <v>0</v>
      </c>
      <c r="BE287" s="10">
        <f t="shared" si="212"/>
        <v>0</v>
      </c>
      <c r="BF287" s="10">
        <f t="shared" si="213"/>
        <v>0</v>
      </c>
      <c r="BG287" s="10">
        <f t="shared" si="214"/>
        <v>0</v>
      </c>
      <c r="BH287" s="10">
        <f t="shared" ref="BH287:BH304" si="215">BH$227*$A230</f>
        <v>0</v>
      </c>
      <c r="BI287" s="10">
        <f>BI$227*$A229</f>
        <v>0</v>
      </c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CA287" s="10">
        <f t="shared" si="155"/>
        <v>0</v>
      </c>
    </row>
    <row r="288" spans="1:79">
      <c r="A288" s="81">
        <f t="shared" si="156"/>
        <v>0</v>
      </c>
      <c r="B288" s="10">
        <f t="shared" si="157"/>
        <v>60</v>
      </c>
      <c r="C288" s="77">
        <f t="shared" si="158"/>
        <v>0</v>
      </c>
      <c r="D288" s="15">
        <f t="shared" si="159"/>
        <v>0</v>
      </c>
      <c r="E288" s="19">
        <f t="shared" si="160"/>
        <v>0</v>
      </c>
      <c r="F288" s="19">
        <f t="shared" si="161"/>
        <v>0</v>
      </c>
      <c r="G288" s="19">
        <f t="shared" si="162"/>
        <v>0</v>
      </c>
      <c r="H288" s="19">
        <f t="shared" si="163"/>
        <v>0</v>
      </c>
      <c r="I288" s="15">
        <f t="shared" si="164"/>
        <v>0</v>
      </c>
      <c r="J288" s="19">
        <f t="shared" si="165"/>
        <v>0</v>
      </c>
      <c r="K288" s="19">
        <f t="shared" si="166"/>
        <v>0</v>
      </c>
      <c r="L288" s="19">
        <f t="shared" si="167"/>
        <v>0</v>
      </c>
      <c r="M288" s="19">
        <f t="shared" si="168"/>
        <v>0</v>
      </c>
      <c r="N288" s="19">
        <f t="shared" si="169"/>
        <v>0</v>
      </c>
      <c r="O288" s="19">
        <f t="shared" si="170"/>
        <v>0</v>
      </c>
      <c r="P288" s="19">
        <f t="shared" si="171"/>
        <v>0</v>
      </c>
      <c r="Q288" s="19">
        <f t="shared" si="172"/>
        <v>0</v>
      </c>
      <c r="R288" s="19">
        <f t="shared" si="173"/>
        <v>0</v>
      </c>
      <c r="S288" s="19">
        <f t="shared" si="174"/>
        <v>0</v>
      </c>
      <c r="T288" s="19">
        <f t="shared" si="175"/>
        <v>0</v>
      </c>
      <c r="U288" s="19">
        <f t="shared" si="176"/>
        <v>0</v>
      </c>
      <c r="V288" s="19">
        <f t="shared" si="177"/>
        <v>0</v>
      </c>
      <c r="W288" s="19">
        <f t="shared" si="178"/>
        <v>0</v>
      </c>
      <c r="X288" s="19">
        <f t="shared" si="179"/>
        <v>0</v>
      </c>
      <c r="Y288" s="19">
        <f t="shared" si="180"/>
        <v>0</v>
      </c>
      <c r="Z288" s="19">
        <f t="shared" si="181"/>
        <v>0</v>
      </c>
      <c r="AA288" s="19">
        <f t="shared" si="182"/>
        <v>0</v>
      </c>
      <c r="AB288" s="19">
        <f t="shared" si="183"/>
        <v>0</v>
      </c>
      <c r="AC288" s="19">
        <f t="shared" si="184"/>
        <v>0</v>
      </c>
      <c r="AD288" s="19">
        <f t="shared" si="185"/>
        <v>0</v>
      </c>
      <c r="AE288" s="19">
        <f t="shared" si="186"/>
        <v>0</v>
      </c>
      <c r="AF288" s="19">
        <f t="shared" si="187"/>
        <v>0</v>
      </c>
      <c r="AG288" s="19">
        <f t="shared" si="188"/>
        <v>0</v>
      </c>
      <c r="AH288" s="19">
        <f t="shared" si="189"/>
        <v>0</v>
      </c>
      <c r="AI288" s="19">
        <f t="shared" si="190"/>
        <v>0</v>
      </c>
      <c r="AJ288" s="19">
        <f t="shared" si="191"/>
        <v>0</v>
      </c>
      <c r="AK288" s="19">
        <f t="shared" si="192"/>
        <v>0</v>
      </c>
      <c r="AL288" s="19">
        <f t="shared" si="193"/>
        <v>0</v>
      </c>
      <c r="AM288" s="19">
        <f t="shared" si="194"/>
        <v>0</v>
      </c>
      <c r="AN288" s="19">
        <f t="shared" si="195"/>
        <v>0</v>
      </c>
      <c r="AO288" s="19">
        <f t="shared" si="196"/>
        <v>0</v>
      </c>
      <c r="AP288" s="19">
        <f t="shared" si="197"/>
        <v>0</v>
      </c>
      <c r="AQ288" s="19">
        <f t="shared" si="198"/>
        <v>0</v>
      </c>
      <c r="AR288" s="15">
        <f t="shared" si="199"/>
        <v>0</v>
      </c>
      <c r="AS288" s="17">
        <f t="shared" si="200"/>
        <v>0</v>
      </c>
      <c r="AT288" s="10">
        <f t="shared" si="201"/>
        <v>0</v>
      </c>
      <c r="AU288" s="10">
        <f t="shared" si="202"/>
        <v>0</v>
      </c>
      <c r="AV288" s="10">
        <f t="shared" si="203"/>
        <v>0</v>
      </c>
      <c r="AW288" s="10">
        <f t="shared" si="204"/>
        <v>0</v>
      </c>
      <c r="AX288" s="10">
        <f t="shared" si="205"/>
        <v>0</v>
      </c>
      <c r="AY288" s="10">
        <f t="shared" si="206"/>
        <v>0</v>
      </c>
      <c r="AZ288" s="10">
        <f t="shared" si="207"/>
        <v>0</v>
      </c>
      <c r="BA288" s="10">
        <f t="shared" si="208"/>
        <v>0</v>
      </c>
      <c r="BB288" s="18">
        <f t="shared" si="209"/>
        <v>0</v>
      </c>
      <c r="BC288" s="18">
        <f t="shared" si="210"/>
        <v>0</v>
      </c>
      <c r="BD288" s="10">
        <f t="shared" si="211"/>
        <v>0</v>
      </c>
      <c r="BE288" s="10">
        <f t="shared" si="212"/>
        <v>0</v>
      </c>
      <c r="BF288" s="10">
        <f t="shared" si="213"/>
        <v>0</v>
      </c>
      <c r="BG288" s="10">
        <f t="shared" si="214"/>
        <v>0</v>
      </c>
      <c r="BH288" s="10">
        <f t="shared" si="215"/>
        <v>0</v>
      </c>
      <c r="BI288" s="10">
        <f t="shared" ref="BI288:BI304" si="216">BI$227*$A230</f>
        <v>0</v>
      </c>
      <c r="BJ288" s="10">
        <f>BJ$227*$A229</f>
        <v>0</v>
      </c>
      <c r="BK288" s="10"/>
      <c r="BL288" s="10"/>
      <c r="BM288" s="10"/>
      <c r="BN288" s="10"/>
      <c r="BO288" s="10"/>
      <c r="BP288" s="10"/>
      <c r="BQ288" s="10"/>
      <c r="BR288" s="10"/>
      <c r="BS288" s="10"/>
      <c r="CA288" s="10">
        <f t="shared" si="155"/>
        <v>0</v>
      </c>
    </row>
    <row r="289" spans="1:79">
      <c r="A289" s="81">
        <f t="shared" si="156"/>
        <v>0</v>
      </c>
      <c r="B289" s="10">
        <f t="shared" si="157"/>
        <v>61</v>
      </c>
      <c r="C289" s="77">
        <f t="shared" si="158"/>
        <v>0</v>
      </c>
      <c r="D289" s="15">
        <f t="shared" si="159"/>
        <v>0</v>
      </c>
      <c r="E289" s="19">
        <f t="shared" si="160"/>
        <v>0</v>
      </c>
      <c r="F289" s="19">
        <f t="shared" si="161"/>
        <v>0</v>
      </c>
      <c r="G289" s="19">
        <f t="shared" si="162"/>
        <v>0</v>
      </c>
      <c r="H289" s="19">
        <f t="shared" si="163"/>
        <v>0</v>
      </c>
      <c r="I289" s="15">
        <f t="shared" si="164"/>
        <v>0</v>
      </c>
      <c r="J289" s="19">
        <f t="shared" si="165"/>
        <v>0</v>
      </c>
      <c r="K289" s="19">
        <f t="shared" si="166"/>
        <v>0</v>
      </c>
      <c r="L289" s="19">
        <f t="shared" si="167"/>
        <v>0</v>
      </c>
      <c r="M289" s="19">
        <f t="shared" si="168"/>
        <v>0</v>
      </c>
      <c r="N289" s="19">
        <f t="shared" si="169"/>
        <v>0</v>
      </c>
      <c r="O289" s="19">
        <f t="shared" si="170"/>
        <v>0</v>
      </c>
      <c r="P289" s="19">
        <f t="shared" si="171"/>
        <v>0</v>
      </c>
      <c r="Q289" s="19">
        <f t="shared" si="172"/>
        <v>0</v>
      </c>
      <c r="R289" s="19">
        <f t="shared" si="173"/>
        <v>0</v>
      </c>
      <c r="S289" s="19">
        <f t="shared" si="174"/>
        <v>0</v>
      </c>
      <c r="T289" s="19">
        <f t="shared" si="175"/>
        <v>0</v>
      </c>
      <c r="U289" s="19">
        <f t="shared" si="176"/>
        <v>0</v>
      </c>
      <c r="V289" s="19">
        <f t="shared" si="177"/>
        <v>0</v>
      </c>
      <c r="W289" s="19">
        <f t="shared" si="178"/>
        <v>0</v>
      </c>
      <c r="X289" s="19">
        <f t="shared" si="179"/>
        <v>0</v>
      </c>
      <c r="Y289" s="19">
        <f t="shared" si="180"/>
        <v>0</v>
      </c>
      <c r="Z289" s="19">
        <f t="shared" si="181"/>
        <v>0</v>
      </c>
      <c r="AA289" s="19">
        <f t="shared" si="182"/>
        <v>0</v>
      </c>
      <c r="AB289" s="19">
        <f t="shared" si="183"/>
        <v>0</v>
      </c>
      <c r="AC289" s="19">
        <f t="shared" si="184"/>
        <v>0</v>
      </c>
      <c r="AD289" s="19">
        <f t="shared" si="185"/>
        <v>0</v>
      </c>
      <c r="AE289" s="19">
        <f t="shared" si="186"/>
        <v>0</v>
      </c>
      <c r="AF289" s="19">
        <f t="shared" si="187"/>
        <v>0</v>
      </c>
      <c r="AG289" s="19">
        <f t="shared" si="188"/>
        <v>0</v>
      </c>
      <c r="AH289" s="19">
        <f t="shared" si="189"/>
        <v>0</v>
      </c>
      <c r="AI289" s="19">
        <f t="shared" si="190"/>
        <v>0</v>
      </c>
      <c r="AJ289" s="19">
        <f t="shared" si="191"/>
        <v>0</v>
      </c>
      <c r="AK289" s="19">
        <f t="shared" si="192"/>
        <v>0</v>
      </c>
      <c r="AL289" s="19">
        <f t="shared" si="193"/>
        <v>0</v>
      </c>
      <c r="AM289" s="19">
        <f t="shared" si="194"/>
        <v>0</v>
      </c>
      <c r="AN289" s="19">
        <f t="shared" si="195"/>
        <v>0</v>
      </c>
      <c r="AO289" s="19">
        <f t="shared" si="196"/>
        <v>0</v>
      </c>
      <c r="AP289" s="19">
        <f t="shared" si="197"/>
        <v>0</v>
      </c>
      <c r="AQ289" s="19">
        <f t="shared" si="198"/>
        <v>0</v>
      </c>
      <c r="AR289" s="15">
        <f t="shared" si="199"/>
        <v>0</v>
      </c>
      <c r="AS289" s="17">
        <f t="shared" si="200"/>
        <v>0</v>
      </c>
      <c r="AT289" s="10">
        <f t="shared" si="201"/>
        <v>0</v>
      </c>
      <c r="AU289" s="10">
        <f t="shared" si="202"/>
        <v>0</v>
      </c>
      <c r="AV289" s="10">
        <f t="shared" si="203"/>
        <v>0</v>
      </c>
      <c r="AW289" s="10">
        <f t="shared" si="204"/>
        <v>0</v>
      </c>
      <c r="AX289" s="10">
        <f t="shared" si="205"/>
        <v>0</v>
      </c>
      <c r="AY289" s="10">
        <f t="shared" si="206"/>
        <v>0</v>
      </c>
      <c r="AZ289" s="10">
        <f t="shared" si="207"/>
        <v>0</v>
      </c>
      <c r="BA289" s="10">
        <f t="shared" si="208"/>
        <v>0</v>
      </c>
      <c r="BB289" s="18">
        <f t="shared" si="209"/>
        <v>0</v>
      </c>
      <c r="BC289" s="18">
        <f t="shared" si="210"/>
        <v>0</v>
      </c>
      <c r="BD289" s="10">
        <f t="shared" si="211"/>
        <v>0</v>
      </c>
      <c r="BE289" s="10">
        <f t="shared" si="212"/>
        <v>0</v>
      </c>
      <c r="BF289" s="10">
        <f t="shared" si="213"/>
        <v>0</v>
      </c>
      <c r="BG289" s="10">
        <f t="shared" si="214"/>
        <v>0</v>
      </c>
      <c r="BH289" s="10">
        <f t="shared" si="215"/>
        <v>0</v>
      </c>
      <c r="BI289" s="10">
        <f t="shared" si="216"/>
        <v>0</v>
      </c>
      <c r="BJ289" s="10">
        <f t="shared" ref="BJ289:BJ304" si="217">BJ$227*$A230</f>
        <v>0</v>
      </c>
      <c r="BK289" s="10">
        <f>BK$227*$A229</f>
        <v>0</v>
      </c>
      <c r="BL289" s="10"/>
      <c r="BM289" s="10"/>
      <c r="BN289" s="10"/>
      <c r="BO289" s="10"/>
      <c r="BP289" s="10"/>
      <c r="BQ289" s="10"/>
      <c r="BR289" s="10"/>
      <c r="BS289" s="10"/>
      <c r="CA289" s="10">
        <f t="shared" si="155"/>
        <v>0</v>
      </c>
    </row>
    <row r="290" spans="1:79">
      <c r="A290" s="81">
        <f t="shared" si="156"/>
        <v>0</v>
      </c>
      <c r="B290" s="10">
        <f t="shared" si="157"/>
        <v>62</v>
      </c>
      <c r="C290" s="77">
        <f t="shared" si="158"/>
        <v>0</v>
      </c>
      <c r="D290" s="15">
        <f t="shared" si="159"/>
        <v>0</v>
      </c>
      <c r="E290" s="19">
        <f t="shared" si="160"/>
        <v>0</v>
      </c>
      <c r="F290" s="19">
        <f t="shared" si="161"/>
        <v>0</v>
      </c>
      <c r="G290" s="19">
        <f t="shared" si="162"/>
        <v>0</v>
      </c>
      <c r="H290" s="19">
        <f t="shared" si="163"/>
        <v>0</v>
      </c>
      <c r="I290" s="15">
        <f t="shared" si="164"/>
        <v>0</v>
      </c>
      <c r="J290" s="19">
        <f t="shared" si="165"/>
        <v>0</v>
      </c>
      <c r="K290" s="19">
        <f t="shared" si="166"/>
        <v>0</v>
      </c>
      <c r="L290" s="19">
        <f t="shared" si="167"/>
        <v>0</v>
      </c>
      <c r="M290" s="19">
        <f t="shared" si="168"/>
        <v>0</v>
      </c>
      <c r="N290" s="19">
        <f t="shared" si="169"/>
        <v>0</v>
      </c>
      <c r="O290" s="19">
        <f t="shared" si="170"/>
        <v>0</v>
      </c>
      <c r="P290" s="19">
        <f t="shared" si="171"/>
        <v>0</v>
      </c>
      <c r="Q290" s="19">
        <f t="shared" si="172"/>
        <v>0</v>
      </c>
      <c r="R290" s="19">
        <f t="shared" si="173"/>
        <v>0</v>
      </c>
      <c r="S290" s="19">
        <f t="shared" si="174"/>
        <v>0</v>
      </c>
      <c r="T290" s="19">
        <f t="shared" si="175"/>
        <v>0</v>
      </c>
      <c r="U290" s="19">
        <f t="shared" si="176"/>
        <v>0</v>
      </c>
      <c r="V290" s="19">
        <f t="shared" si="177"/>
        <v>0</v>
      </c>
      <c r="W290" s="19">
        <f t="shared" si="178"/>
        <v>0</v>
      </c>
      <c r="X290" s="19">
        <f t="shared" si="179"/>
        <v>0</v>
      </c>
      <c r="Y290" s="19">
        <f t="shared" si="180"/>
        <v>0</v>
      </c>
      <c r="Z290" s="19">
        <f t="shared" si="181"/>
        <v>0</v>
      </c>
      <c r="AA290" s="19">
        <f t="shared" si="182"/>
        <v>0</v>
      </c>
      <c r="AB290" s="19">
        <f t="shared" si="183"/>
        <v>0</v>
      </c>
      <c r="AC290" s="19">
        <f t="shared" si="184"/>
        <v>0</v>
      </c>
      <c r="AD290" s="19">
        <f t="shared" si="185"/>
        <v>0</v>
      </c>
      <c r="AE290" s="19">
        <f t="shared" si="186"/>
        <v>0</v>
      </c>
      <c r="AF290" s="19">
        <f t="shared" si="187"/>
        <v>0</v>
      </c>
      <c r="AG290" s="19">
        <f t="shared" si="188"/>
        <v>0</v>
      </c>
      <c r="AH290" s="19">
        <f t="shared" si="189"/>
        <v>0</v>
      </c>
      <c r="AI290" s="19">
        <f t="shared" si="190"/>
        <v>0</v>
      </c>
      <c r="AJ290" s="19">
        <f t="shared" si="191"/>
        <v>0</v>
      </c>
      <c r="AK290" s="19">
        <f t="shared" si="192"/>
        <v>0</v>
      </c>
      <c r="AL290" s="19">
        <f t="shared" si="193"/>
        <v>0</v>
      </c>
      <c r="AM290" s="19">
        <f t="shared" si="194"/>
        <v>0</v>
      </c>
      <c r="AN290" s="19">
        <f t="shared" si="195"/>
        <v>0</v>
      </c>
      <c r="AO290" s="19">
        <f t="shared" si="196"/>
        <v>0</v>
      </c>
      <c r="AP290" s="19">
        <f t="shared" si="197"/>
        <v>0</v>
      </c>
      <c r="AQ290" s="19">
        <f t="shared" si="198"/>
        <v>0</v>
      </c>
      <c r="AR290" s="15">
        <f t="shared" si="199"/>
        <v>0</v>
      </c>
      <c r="AS290" s="17">
        <f t="shared" si="200"/>
        <v>0</v>
      </c>
      <c r="AT290" s="10">
        <f t="shared" si="201"/>
        <v>0</v>
      </c>
      <c r="AU290" s="10">
        <f t="shared" si="202"/>
        <v>0</v>
      </c>
      <c r="AV290" s="10">
        <f t="shared" si="203"/>
        <v>0</v>
      </c>
      <c r="AW290" s="10">
        <f t="shared" si="204"/>
        <v>0</v>
      </c>
      <c r="AX290" s="10">
        <f t="shared" si="205"/>
        <v>0</v>
      </c>
      <c r="AY290" s="10">
        <f t="shared" si="206"/>
        <v>0</v>
      </c>
      <c r="AZ290" s="10">
        <f t="shared" si="207"/>
        <v>0</v>
      </c>
      <c r="BA290" s="10">
        <f t="shared" si="208"/>
        <v>0</v>
      </c>
      <c r="BB290" s="18">
        <f t="shared" si="209"/>
        <v>0</v>
      </c>
      <c r="BC290" s="18">
        <f t="shared" si="210"/>
        <v>0</v>
      </c>
      <c r="BD290" s="10">
        <f t="shared" si="211"/>
        <v>0</v>
      </c>
      <c r="BE290" s="10">
        <f t="shared" si="212"/>
        <v>0</v>
      </c>
      <c r="BF290" s="10">
        <f t="shared" si="213"/>
        <v>0</v>
      </c>
      <c r="BG290" s="10">
        <f t="shared" si="214"/>
        <v>0</v>
      </c>
      <c r="BH290" s="10">
        <f t="shared" si="215"/>
        <v>0</v>
      </c>
      <c r="BI290" s="10">
        <f t="shared" si="216"/>
        <v>0</v>
      </c>
      <c r="BJ290" s="10">
        <f t="shared" si="217"/>
        <v>0</v>
      </c>
      <c r="BK290" s="10">
        <f t="shared" ref="BK290:BK304" si="218">BK$227*$A230</f>
        <v>0</v>
      </c>
      <c r="BL290" s="10">
        <f>BL$227*$A229</f>
        <v>0</v>
      </c>
      <c r="BM290" s="10"/>
      <c r="BN290" s="10"/>
      <c r="BO290" s="10"/>
      <c r="BP290" s="10"/>
      <c r="BQ290" s="10"/>
      <c r="BR290" s="10"/>
      <c r="BS290" s="10"/>
      <c r="CA290" s="10">
        <f t="shared" si="155"/>
        <v>0</v>
      </c>
    </row>
    <row r="291" spans="1:79">
      <c r="A291" s="81">
        <f t="shared" si="156"/>
        <v>0</v>
      </c>
      <c r="B291" s="10">
        <f t="shared" si="157"/>
        <v>63</v>
      </c>
      <c r="C291" s="77">
        <f t="shared" si="158"/>
        <v>0</v>
      </c>
      <c r="D291" s="15">
        <f t="shared" si="159"/>
        <v>0</v>
      </c>
      <c r="E291" s="19">
        <f t="shared" si="160"/>
        <v>0</v>
      </c>
      <c r="F291" s="19">
        <f t="shared" si="161"/>
        <v>0</v>
      </c>
      <c r="G291" s="19">
        <f t="shared" si="162"/>
        <v>0</v>
      </c>
      <c r="H291" s="19">
        <f t="shared" si="163"/>
        <v>0</v>
      </c>
      <c r="I291" s="15">
        <f t="shared" si="164"/>
        <v>0</v>
      </c>
      <c r="J291" s="19">
        <f t="shared" si="165"/>
        <v>0</v>
      </c>
      <c r="K291" s="19">
        <f t="shared" si="166"/>
        <v>0</v>
      </c>
      <c r="L291" s="19">
        <f t="shared" si="167"/>
        <v>0</v>
      </c>
      <c r="M291" s="19">
        <f t="shared" si="168"/>
        <v>0</v>
      </c>
      <c r="N291" s="19">
        <f t="shared" si="169"/>
        <v>0</v>
      </c>
      <c r="O291" s="19">
        <f t="shared" si="170"/>
        <v>0</v>
      </c>
      <c r="P291" s="19">
        <f t="shared" si="171"/>
        <v>0</v>
      </c>
      <c r="Q291" s="19">
        <f t="shared" si="172"/>
        <v>0</v>
      </c>
      <c r="R291" s="19">
        <f t="shared" si="173"/>
        <v>0</v>
      </c>
      <c r="S291" s="19">
        <f t="shared" si="174"/>
        <v>0</v>
      </c>
      <c r="T291" s="19">
        <f t="shared" si="175"/>
        <v>0</v>
      </c>
      <c r="U291" s="19">
        <f t="shared" si="176"/>
        <v>0</v>
      </c>
      <c r="V291" s="19">
        <f t="shared" si="177"/>
        <v>0</v>
      </c>
      <c r="W291" s="19">
        <f t="shared" si="178"/>
        <v>0</v>
      </c>
      <c r="X291" s="19">
        <f t="shared" si="179"/>
        <v>0</v>
      </c>
      <c r="Y291" s="19">
        <f t="shared" si="180"/>
        <v>0</v>
      </c>
      <c r="Z291" s="19">
        <f t="shared" si="181"/>
        <v>0</v>
      </c>
      <c r="AA291" s="19">
        <f t="shared" si="182"/>
        <v>0</v>
      </c>
      <c r="AB291" s="19">
        <f t="shared" si="183"/>
        <v>0</v>
      </c>
      <c r="AC291" s="19">
        <f t="shared" si="184"/>
        <v>0</v>
      </c>
      <c r="AD291" s="19">
        <f t="shared" si="185"/>
        <v>0</v>
      </c>
      <c r="AE291" s="19">
        <f t="shared" si="186"/>
        <v>0</v>
      </c>
      <c r="AF291" s="19">
        <f t="shared" si="187"/>
        <v>0</v>
      </c>
      <c r="AG291" s="19">
        <f t="shared" si="188"/>
        <v>0</v>
      </c>
      <c r="AH291" s="19">
        <f t="shared" si="189"/>
        <v>0</v>
      </c>
      <c r="AI291" s="19">
        <f t="shared" si="190"/>
        <v>0</v>
      </c>
      <c r="AJ291" s="19">
        <f t="shared" si="191"/>
        <v>0</v>
      </c>
      <c r="AK291" s="19">
        <f t="shared" si="192"/>
        <v>0</v>
      </c>
      <c r="AL291" s="19">
        <f t="shared" si="193"/>
        <v>0</v>
      </c>
      <c r="AM291" s="19">
        <f t="shared" si="194"/>
        <v>0</v>
      </c>
      <c r="AN291" s="19">
        <f t="shared" si="195"/>
        <v>0</v>
      </c>
      <c r="AO291" s="19">
        <f t="shared" si="196"/>
        <v>0</v>
      </c>
      <c r="AP291" s="19">
        <f t="shared" si="197"/>
        <v>0</v>
      </c>
      <c r="AQ291" s="19">
        <f t="shared" si="198"/>
        <v>0</v>
      </c>
      <c r="AR291" s="15">
        <f t="shared" si="199"/>
        <v>0</v>
      </c>
      <c r="AS291" s="17">
        <f t="shared" si="200"/>
        <v>0</v>
      </c>
      <c r="AT291" s="10">
        <f t="shared" si="201"/>
        <v>0</v>
      </c>
      <c r="AU291" s="10">
        <f t="shared" si="202"/>
        <v>0</v>
      </c>
      <c r="AV291" s="10">
        <f t="shared" si="203"/>
        <v>0</v>
      </c>
      <c r="AW291" s="10">
        <f t="shared" si="204"/>
        <v>0</v>
      </c>
      <c r="AX291" s="10">
        <f t="shared" si="205"/>
        <v>0</v>
      </c>
      <c r="AY291" s="10">
        <f t="shared" si="206"/>
        <v>0</v>
      </c>
      <c r="AZ291" s="10">
        <f t="shared" si="207"/>
        <v>0</v>
      </c>
      <c r="BA291" s="10">
        <f t="shared" si="208"/>
        <v>0</v>
      </c>
      <c r="BB291" s="18">
        <f t="shared" si="209"/>
        <v>0</v>
      </c>
      <c r="BC291" s="18">
        <f t="shared" si="210"/>
        <v>0</v>
      </c>
      <c r="BD291" s="10">
        <f t="shared" si="211"/>
        <v>0</v>
      </c>
      <c r="BE291" s="10">
        <f t="shared" si="212"/>
        <v>0</v>
      </c>
      <c r="BF291" s="10">
        <f t="shared" si="213"/>
        <v>0</v>
      </c>
      <c r="BG291" s="10">
        <f t="shared" si="214"/>
        <v>0</v>
      </c>
      <c r="BH291" s="10">
        <f t="shared" si="215"/>
        <v>0</v>
      </c>
      <c r="BI291" s="10">
        <f t="shared" si="216"/>
        <v>0</v>
      </c>
      <c r="BJ291" s="10">
        <f t="shared" si="217"/>
        <v>0</v>
      </c>
      <c r="BK291" s="10">
        <f t="shared" si="218"/>
        <v>0</v>
      </c>
      <c r="BL291" s="10">
        <f t="shared" ref="BL291:BL304" si="219">BL$227*$A230</f>
        <v>0</v>
      </c>
      <c r="BM291" s="10">
        <f>BM$227*$A229</f>
        <v>0</v>
      </c>
      <c r="BN291" s="10"/>
      <c r="BO291" s="10"/>
      <c r="BP291" s="10"/>
      <c r="BQ291" s="10"/>
      <c r="BR291" s="10"/>
      <c r="BS291" s="10"/>
      <c r="CA291" s="10">
        <f t="shared" si="155"/>
        <v>0</v>
      </c>
    </row>
    <row r="292" spans="1:79">
      <c r="A292" s="81">
        <f t="shared" si="156"/>
        <v>0</v>
      </c>
      <c r="B292" s="10">
        <f t="shared" si="157"/>
        <v>64</v>
      </c>
      <c r="C292" s="77">
        <f t="shared" si="158"/>
        <v>0</v>
      </c>
      <c r="D292" s="15">
        <f t="shared" si="159"/>
        <v>0</v>
      </c>
      <c r="E292" s="19">
        <f t="shared" si="160"/>
        <v>0</v>
      </c>
      <c r="F292" s="19">
        <f t="shared" si="161"/>
        <v>0</v>
      </c>
      <c r="G292" s="19">
        <f t="shared" si="162"/>
        <v>0</v>
      </c>
      <c r="H292" s="19">
        <f t="shared" si="163"/>
        <v>0</v>
      </c>
      <c r="I292" s="15">
        <f t="shared" si="164"/>
        <v>0</v>
      </c>
      <c r="J292" s="19">
        <f t="shared" si="165"/>
        <v>0</v>
      </c>
      <c r="K292" s="19">
        <f t="shared" si="166"/>
        <v>0</v>
      </c>
      <c r="L292" s="19">
        <f t="shared" si="167"/>
        <v>0</v>
      </c>
      <c r="M292" s="19">
        <f t="shared" si="168"/>
        <v>0</v>
      </c>
      <c r="N292" s="19">
        <f t="shared" si="169"/>
        <v>0</v>
      </c>
      <c r="O292" s="19">
        <f t="shared" si="170"/>
        <v>0</v>
      </c>
      <c r="P292" s="19">
        <f t="shared" si="171"/>
        <v>0</v>
      </c>
      <c r="Q292" s="19">
        <f t="shared" si="172"/>
        <v>0</v>
      </c>
      <c r="R292" s="19">
        <f t="shared" si="173"/>
        <v>0</v>
      </c>
      <c r="S292" s="19">
        <f t="shared" si="174"/>
        <v>0</v>
      </c>
      <c r="T292" s="19">
        <f t="shared" si="175"/>
        <v>0</v>
      </c>
      <c r="U292" s="19">
        <f t="shared" si="176"/>
        <v>0</v>
      </c>
      <c r="V292" s="19">
        <f t="shared" si="177"/>
        <v>0</v>
      </c>
      <c r="W292" s="19">
        <f t="shared" si="178"/>
        <v>0</v>
      </c>
      <c r="X292" s="19">
        <f t="shared" si="179"/>
        <v>0</v>
      </c>
      <c r="Y292" s="19">
        <f t="shared" si="180"/>
        <v>0</v>
      </c>
      <c r="Z292" s="19">
        <f t="shared" si="181"/>
        <v>0</v>
      </c>
      <c r="AA292" s="19">
        <f t="shared" si="182"/>
        <v>0</v>
      </c>
      <c r="AB292" s="19">
        <f t="shared" si="183"/>
        <v>0</v>
      </c>
      <c r="AC292" s="19">
        <f t="shared" si="184"/>
        <v>0</v>
      </c>
      <c r="AD292" s="19">
        <f t="shared" si="185"/>
        <v>0</v>
      </c>
      <c r="AE292" s="19">
        <f t="shared" si="186"/>
        <v>0</v>
      </c>
      <c r="AF292" s="19">
        <f t="shared" si="187"/>
        <v>0</v>
      </c>
      <c r="AG292" s="19">
        <f t="shared" si="188"/>
        <v>0</v>
      </c>
      <c r="AH292" s="19">
        <f t="shared" si="189"/>
        <v>0</v>
      </c>
      <c r="AI292" s="19">
        <f t="shared" si="190"/>
        <v>0</v>
      </c>
      <c r="AJ292" s="19">
        <f t="shared" si="191"/>
        <v>0</v>
      </c>
      <c r="AK292" s="19">
        <f t="shared" si="192"/>
        <v>0</v>
      </c>
      <c r="AL292" s="19">
        <f t="shared" si="193"/>
        <v>0</v>
      </c>
      <c r="AM292" s="19">
        <f t="shared" si="194"/>
        <v>0</v>
      </c>
      <c r="AN292" s="19">
        <f t="shared" si="195"/>
        <v>0</v>
      </c>
      <c r="AO292" s="19">
        <f t="shared" si="196"/>
        <v>0</v>
      </c>
      <c r="AP292" s="19">
        <f t="shared" si="197"/>
        <v>0</v>
      </c>
      <c r="AQ292" s="19">
        <f t="shared" si="198"/>
        <v>0</v>
      </c>
      <c r="AR292" s="15">
        <f t="shared" si="199"/>
        <v>0</v>
      </c>
      <c r="AS292" s="17">
        <f t="shared" si="200"/>
        <v>0</v>
      </c>
      <c r="AT292" s="10">
        <f t="shared" si="201"/>
        <v>0</v>
      </c>
      <c r="AU292" s="10">
        <f t="shared" si="202"/>
        <v>0</v>
      </c>
      <c r="AV292" s="10">
        <f t="shared" si="203"/>
        <v>0</v>
      </c>
      <c r="AW292" s="10">
        <f t="shared" si="204"/>
        <v>0</v>
      </c>
      <c r="AX292" s="10">
        <f t="shared" si="205"/>
        <v>0</v>
      </c>
      <c r="AY292" s="10">
        <f t="shared" si="206"/>
        <v>0</v>
      </c>
      <c r="AZ292" s="10">
        <f t="shared" si="207"/>
        <v>0</v>
      </c>
      <c r="BA292" s="10">
        <f t="shared" si="208"/>
        <v>0</v>
      </c>
      <c r="BB292" s="18">
        <f t="shared" si="209"/>
        <v>0</v>
      </c>
      <c r="BC292" s="18">
        <f t="shared" si="210"/>
        <v>0</v>
      </c>
      <c r="BD292" s="10">
        <f t="shared" si="211"/>
        <v>0</v>
      </c>
      <c r="BE292" s="10">
        <f t="shared" si="212"/>
        <v>0</v>
      </c>
      <c r="BF292" s="10">
        <f t="shared" si="213"/>
        <v>0</v>
      </c>
      <c r="BG292" s="10">
        <f t="shared" si="214"/>
        <v>0</v>
      </c>
      <c r="BH292" s="10">
        <f t="shared" si="215"/>
        <v>0</v>
      </c>
      <c r="BI292" s="10">
        <f t="shared" si="216"/>
        <v>0</v>
      </c>
      <c r="BJ292" s="10">
        <f t="shared" si="217"/>
        <v>0</v>
      </c>
      <c r="BK292" s="10">
        <f t="shared" si="218"/>
        <v>0</v>
      </c>
      <c r="BL292" s="10">
        <f t="shared" si="219"/>
        <v>0</v>
      </c>
      <c r="BM292" s="10">
        <f t="shared" ref="BM292:BM304" si="220">BM$227*$A230</f>
        <v>0</v>
      </c>
      <c r="BN292" s="10">
        <f>BN$227*$A229</f>
        <v>0</v>
      </c>
      <c r="BO292" s="10"/>
      <c r="BP292" s="10"/>
      <c r="BQ292" s="10"/>
      <c r="BR292" s="10"/>
      <c r="BS292" s="10"/>
      <c r="CA292" s="10">
        <f t="shared" si="155"/>
        <v>0</v>
      </c>
    </row>
    <row r="293" spans="1:79">
      <c r="A293" s="81">
        <f t="shared" si="156"/>
        <v>0</v>
      </c>
      <c r="B293" s="10">
        <f t="shared" si="157"/>
        <v>65</v>
      </c>
      <c r="C293" s="77">
        <f t="shared" si="158"/>
        <v>0</v>
      </c>
      <c r="D293" s="15">
        <f t="shared" si="159"/>
        <v>0</v>
      </c>
      <c r="E293" s="19">
        <f t="shared" si="160"/>
        <v>0</v>
      </c>
      <c r="F293" s="19">
        <f t="shared" si="161"/>
        <v>0</v>
      </c>
      <c r="G293" s="19">
        <f t="shared" si="162"/>
        <v>0</v>
      </c>
      <c r="H293" s="19">
        <f t="shared" si="163"/>
        <v>0</v>
      </c>
      <c r="I293" s="15">
        <f t="shared" si="164"/>
        <v>0</v>
      </c>
      <c r="J293" s="19">
        <f t="shared" si="165"/>
        <v>0</v>
      </c>
      <c r="K293" s="19">
        <f t="shared" si="166"/>
        <v>0</v>
      </c>
      <c r="L293" s="19">
        <f t="shared" si="167"/>
        <v>0</v>
      </c>
      <c r="M293" s="19">
        <f t="shared" si="168"/>
        <v>0</v>
      </c>
      <c r="N293" s="19">
        <f t="shared" si="169"/>
        <v>0</v>
      </c>
      <c r="O293" s="19">
        <f t="shared" si="170"/>
        <v>0</v>
      </c>
      <c r="P293" s="19">
        <f t="shared" si="171"/>
        <v>0</v>
      </c>
      <c r="Q293" s="19">
        <f t="shared" si="172"/>
        <v>0</v>
      </c>
      <c r="R293" s="19">
        <f t="shared" si="173"/>
        <v>0</v>
      </c>
      <c r="S293" s="19">
        <f t="shared" si="174"/>
        <v>0</v>
      </c>
      <c r="T293" s="19">
        <f t="shared" si="175"/>
        <v>0</v>
      </c>
      <c r="U293" s="19">
        <f t="shared" si="176"/>
        <v>0</v>
      </c>
      <c r="V293" s="19">
        <f t="shared" si="177"/>
        <v>0</v>
      </c>
      <c r="W293" s="19">
        <f t="shared" si="178"/>
        <v>0</v>
      </c>
      <c r="X293" s="19">
        <f t="shared" si="179"/>
        <v>0</v>
      </c>
      <c r="Y293" s="19">
        <f t="shared" si="180"/>
        <v>0</v>
      </c>
      <c r="Z293" s="19">
        <f t="shared" si="181"/>
        <v>0</v>
      </c>
      <c r="AA293" s="19">
        <f t="shared" si="182"/>
        <v>0</v>
      </c>
      <c r="AB293" s="19">
        <f t="shared" si="183"/>
        <v>0</v>
      </c>
      <c r="AC293" s="19">
        <f t="shared" si="184"/>
        <v>0</v>
      </c>
      <c r="AD293" s="19">
        <f t="shared" si="185"/>
        <v>0</v>
      </c>
      <c r="AE293" s="19">
        <f t="shared" si="186"/>
        <v>0</v>
      </c>
      <c r="AF293" s="19">
        <f t="shared" si="187"/>
        <v>0</v>
      </c>
      <c r="AG293" s="19">
        <f t="shared" si="188"/>
        <v>0</v>
      </c>
      <c r="AH293" s="19">
        <f t="shared" si="189"/>
        <v>0</v>
      </c>
      <c r="AI293" s="19">
        <f t="shared" si="190"/>
        <v>0</v>
      </c>
      <c r="AJ293" s="19">
        <f t="shared" si="191"/>
        <v>0</v>
      </c>
      <c r="AK293" s="19">
        <f t="shared" si="192"/>
        <v>0</v>
      </c>
      <c r="AL293" s="19">
        <f t="shared" si="193"/>
        <v>0</v>
      </c>
      <c r="AM293" s="19">
        <f t="shared" si="194"/>
        <v>0</v>
      </c>
      <c r="AN293" s="19">
        <f t="shared" si="195"/>
        <v>0</v>
      </c>
      <c r="AO293" s="19">
        <f t="shared" si="196"/>
        <v>0</v>
      </c>
      <c r="AP293" s="19">
        <f t="shared" si="197"/>
        <v>0</v>
      </c>
      <c r="AQ293" s="19">
        <f t="shared" si="198"/>
        <v>0</v>
      </c>
      <c r="AR293" s="15">
        <f t="shared" si="199"/>
        <v>0</v>
      </c>
      <c r="AS293" s="17">
        <f t="shared" si="200"/>
        <v>0</v>
      </c>
      <c r="AT293" s="10">
        <f t="shared" si="201"/>
        <v>0</v>
      </c>
      <c r="AU293" s="10">
        <f t="shared" si="202"/>
        <v>0</v>
      </c>
      <c r="AV293" s="10">
        <f t="shared" si="203"/>
        <v>0</v>
      </c>
      <c r="AW293" s="10">
        <f t="shared" si="204"/>
        <v>0</v>
      </c>
      <c r="AX293" s="10">
        <f t="shared" si="205"/>
        <v>0</v>
      </c>
      <c r="AY293" s="10">
        <f t="shared" si="206"/>
        <v>0</v>
      </c>
      <c r="AZ293" s="10">
        <f t="shared" si="207"/>
        <v>0</v>
      </c>
      <c r="BA293" s="10">
        <f t="shared" si="208"/>
        <v>0</v>
      </c>
      <c r="BB293" s="18">
        <f t="shared" si="209"/>
        <v>0</v>
      </c>
      <c r="BC293" s="18">
        <f t="shared" si="210"/>
        <v>0</v>
      </c>
      <c r="BD293" s="10">
        <f t="shared" si="211"/>
        <v>0</v>
      </c>
      <c r="BE293" s="10">
        <f t="shared" si="212"/>
        <v>0</v>
      </c>
      <c r="BF293" s="10">
        <f t="shared" si="213"/>
        <v>0</v>
      </c>
      <c r="BG293" s="10">
        <f t="shared" si="214"/>
        <v>0</v>
      </c>
      <c r="BH293" s="10">
        <f t="shared" si="215"/>
        <v>0</v>
      </c>
      <c r="BI293" s="10">
        <f t="shared" si="216"/>
        <v>0</v>
      </c>
      <c r="BJ293" s="10">
        <f t="shared" si="217"/>
        <v>0</v>
      </c>
      <c r="BK293" s="10">
        <f t="shared" si="218"/>
        <v>0</v>
      </c>
      <c r="BL293" s="10">
        <f t="shared" si="219"/>
        <v>0</v>
      </c>
      <c r="BM293" s="10">
        <f t="shared" si="220"/>
        <v>0</v>
      </c>
      <c r="BN293" s="10">
        <f t="shared" ref="BN293:BN304" si="221">BN$227*$A230</f>
        <v>0</v>
      </c>
      <c r="BO293" s="10">
        <f>BO$227*$A229</f>
        <v>0</v>
      </c>
      <c r="BP293" s="10"/>
      <c r="BQ293" s="10"/>
      <c r="BR293" s="10"/>
      <c r="BS293" s="10"/>
      <c r="CA293" s="10">
        <f t="shared" ref="CA293:CA304" si="222">SUM($C293:$BZ293)</f>
        <v>0</v>
      </c>
    </row>
    <row r="294" spans="1:79">
      <c r="A294" s="81">
        <f t="shared" ref="A294:A304" si="223">IF($B294=1,1/$D$9,IF($B294=$D$9+1,0,IF($B294&gt;$D$9,0,1/$D$9)))</f>
        <v>0</v>
      </c>
      <c r="B294" s="10">
        <f t="shared" ref="B294:B304" si="224">+B293+1</f>
        <v>66</v>
      </c>
      <c r="C294" s="77">
        <f t="shared" ref="C294:C304" si="225">C$227*$A294</f>
        <v>0</v>
      </c>
      <c r="D294" s="15">
        <f t="shared" si="159"/>
        <v>0</v>
      </c>
      <c r="E294" s="19">
        <f t="shared" si="160"/>
        <v>0</v>
      </c>
      <c r="F294" s="19">
        <f t="shared" si="161"/>
        <v>0</v>
      </c>
      <c r="G294" s="19">
        <f t="shared" si="162"/>
        <v>0</v>
      </c>
      <c r="H294" s="19">
        <f t="shared" si="163"/>
        <v>0</v>
      </c>
      <c r="I294" s="15">
        <f t="shared" si="164"/>
        <v>0</v>
      </c>
      <c r="J294" s="19">
        <f t="shared" si="165"/>
        <v>0</v>
      </c>
      <c r="K294" s="19">
        <f t="shared" si="166"/>
        <v>0</v>
      </c>
      <c r="L294" s="19">
        <f t="shared" si="167"/>
        <v>0</v>
      </c>
      <c r="M294" s="19">
        <f t="shared" si="168"/>
        <v>0</v>
      </c>
      <c r="N294" s="19">
        <f t="shared" si="169"/>
        <v>0</v>
      </c>
      <c r="O294" s="19">
        <f t="shared" si="170"/>
        <v>0</v>
      </c>
      <c r="P294" s="19">
        <f t="shared" si="171"/>
        <v>0</v>
      </c>
      <c r="Q294" s="19">
        <f t="shared" si="172"/>
        <v>0</v>
      </c>
      <c r="R294" s="19">
        <f t="shared" si="173"/>
        <v>0</v>
      </c>
      <c r="S294" s="19">
        <f t="shared" si="174"/>
        <v>0</v>
      </c>
      <c r="T294" s="19">
        <f t="shared" si="175"/>
        <v>0</v>
      </c>
      <c r="U294" s="19">
        <f t="shared" si="176"/>
        <v>0</v>
      </c>
      <c r="V294" s="19">
        <f t="shared" si="177"/>
        <v>0</v>
      </c>
      <c r="W294" s="19">
        <f t="shared" si="178"/>
        <v>0</v>
      </c>
      <c r="X294" s="19">
        <f t="shared" si="179"/>
        <v>0</v>
      </c>
      <c r="Y294" s="19">
        <f t="shared" si="180"/>
        <v>0</v>
      </c>
      <c r="Z294" s="19">
        <f t="shared" si="181"/>
        <v>0</v>
      </c>
      <c r="AA294" s="19">
        <f t="shared" si="182"/>
        <v>0</v>
      </c>
      <c r="AB294" s="19">
        <f t="shared" si="183"/>
        <v>0</v>
      </c>
      <c r="AC294" s="19">
        <f t="shared" si="184"/>
        <v>0</v>
      </c>
      <c r="AD294" s="19">
        <f t="shared" si="185"/>
        <v>0</v>
      </c>
      <c r="AE294" s="19">
        <f t="shared" si="186"/>
        <v>0</v>
      </c>
      <c r="AF294" s="19">
        <f t="shared" si="187"/>
        <v>0</v>
      </c>
      <c r="AG294" s="19">
        <f t="shared" si="188"/>
        <v>0</v>
      </c>
      <c r="AH294" s="19">
        <f t="shared" si="189"/>
        <v>0</v>
      </c>
      <c r="AI294" s="19">
        <f t="shared" si="190"/>
        <v>0</v>
      </c>
      <c r="AJ294" s="19">
        <f t="shared" si="191"/>
        <v>0</v>
      </c>
      <c r="AK294" s="19">
        <f t="shared" si="192"/>
        <v>0</v>
      </c>
      <c r="AL294" s="19">
        <f t="shared" si="193"/>
        <v>0</v>
      </c>
      <c r="AM294" s="19">
        <f t="shared" si="194"/>
        <v>0</v>
      </c>
      <c r="AN294" s="19">
        <f t="shared" si="195"/>
        <v>0</v>
      </c>
      <c r="AO294" s="19">
        <f t="shared" si="196"/>
        <v>0</v>
      </c>
      <c r="AP294" s="19">
        <f t="shared" si="197"/>
        <v>0</v>
      </c>
      <c r="AQ294" s="19">
        <f t="shared" si="198"/>
        <v>0</v>
      </c>
      <c r="AR294" s="15">
        <f t="shared" si="199"/>
        <v>0</v>
      </c>
      <c r="AS294" s="17">
        <f t="shared" si="200"/>
        <v>0</v>
      </c>
      <c r="AT294" s="10">
        <f t="shared" si="201"/>
        <v>0</v>
      </c>
      <c r="AU294" s="10">
        <f t="shared" si="202"/>
        <v>0</v>
      </c>
      <c r="AV294" s="10">
        <f t="shared" si="203"/>
        <v>0</v>
      </c>
      <c r="AW294" s="10">
        <f t="shared" si="204"/>
        <v>0</v>
      </c>
      <c r="AX294" s="10">
        <f t="shared" si="205"/>
        <v>0</v>
      </c>
      <c r="AY294" s="10">
        <f t="shared" si="206"/>
        <v>0</v>
      </c>
      <c r="AZ294" s="10">
        <f t="shared" si="207"/>
        <v>0</v>
      </c>
      <c r="BA294" s="10">
        <f t="shared" si="208"/>
        <v>0</v>
      </c>
      <c r="BB294" s="18">
        <f t="shared" si="209"/>
        <v>0</v>
      </c>
      <c r="BC294" s="18">
        <f t="shared" si="210"/>
        <v>0</v>
      </c>
      <c r="BD294" s="10">
        <f t="shared" si="211"/>
        <v>0</v>
      </c>
      <c r="BE294" s="10">
        <f t="shared" si="212"/>
        <v>0</v>
      </c>
      <c r="BF294" s="10">
        <f t="shared" si="213"/>
        <v>0</v>
      </c>
      <c r="BG294" s="10">
        <f t="shared" si="214"/>
        <v>0</v>
      </c>
      <c r="BH294" s="10">
        <f t="shared" si="215"/>
        <v>0</v>
      </c>
      <c r="BI294" s="10">
        <f t="shared" si="216"/>
        <v>0</v>
      </c>
      <c r="BJ294" s="10">
        <f t="shared" si="217"/>
        <v>0</v>
      </c>
      <c r="BK294" s="10">
        <f t="shared" si="218"/>
        <v>0</v>
      </c>
      <c r="BL294" s="10">
        <f t="shared" si="219"/>
        <v>0</v>
      </c>
      <c r="BM294" s="10">
        <f t="shared" si="220"/>
        <v>0</v>
      </c>
      <c r="BN294" s="10">
        <f t="shared" si="221"/>
        <v>0</v>
      </c>
      <c r="BO294" s="10">
        <f t="shared" ref="BO294:BO304" si="226">BO$227*$A230</f>
        <v>0</v>
      </c>
      <c r="BP294" s="10">
        <f>BP$227*$A229</f>
        <v>0</v>
      </c>
      <c r="BQ294" s="10"/>
      <c r="BR294" s="10"/>
      <c r="BS294" s="10"/>
      <c r="CA294" s="10">
        <f t="shared" si="222"/>
        <v>0</v>
      </c>
    </row>
    <row r="295" spans="1:79">
      <c r="A295" s="81">
        <f t="shared" si="223"/>
        <v>0</v>
      </c>
      <c r="B295" s="10">
        <f t="shared" si="224"/>
        <v>67</v>
      </c>
      <c r="C295" s="77">
        <f t="shared" si="225"/>
        <v>0</v>
      </c>
      <c r="D295" s="15">
        <f t="shared" ref="D295:D304" si="227">D$227*$A294</f>
        <v>0</v>
      </c>
      <c r="E295" s="19">
        <f t="shared" si="160"/>
        <v>0</v>
      </c>
      <c r="F295" s="19">
        <f t="shared" si="161"/>
        <v>0</v>
      </c>
      <c r="G295" s="19">
        <f t="shared" si="162"/>
        <v>0</v>
      </c>
      <c r="H295" s="19">
        <f t="shared" si="163"/>
        <v>0</v>
      </c>
      <c r="I295" s="15">
        <f t="shared" si="164"/>
        <v>0</v>
      </c>
      <c r="J295" s="19">
        <f t="shared" si="165"/>
        <v>0</v>
      </c>
      <c r="K295" s="19">
        <f t="shared" si="166"/>
        <v>0</v>
      </c>
      <c r="L295" s="19">
        <f t="shared" si="167"/>
        <v>0</v>
      </c>
      <c r="M295" s="19">
        <f t="shared" si="168"/>
        <v>0</v>
      </c>
      <c r="N295" s="19">
        <f t="shared" si="169"/>
        <v>0</v>
      </c>
      <c r="O295" s="19">
        <f t="shared" si="170"/>
        <v>0</v>
      </c>
      <c r="P295" s="19">
        <f t="shared" si="171"/>
        <v>0</v>
      </c>
      <c r="Q295" s="19">
        <f t="shared" si="172"/>
        <v>0</v>
      </c>
      <c r="R295" s="19">
        <f t="shared" si="173"/>
        <v>0</v>
      </c>
      <c r="S295" s="19">
        <f t="shared" si="174"/>
        <v>0</v>
      </c>
      <c r="T295" s="19">
        <f t="shared" si="175"/>
        <v>0</v>
      </c>
      <c r="U295" s="19">
        <f t="shared" si="176"/>
        <v>0</v>
      </c>
      <c r="V295" s="19">
        <f t="shared" si="177"/>
        <v>0</v>
      </c>
      <c r="W295" s="19">
        <f t="shared" si="178"/>
        <v>0</v>
      </c>
      <c r="X295" s="19">
        <f t="shared" si="179"/>
        <v>0</v>
      </c>
      <c r="Y295" s="19">
        <f t="shared" si="180"/>
        <v>0</v>
      </c>
      <c r="Z295" s="19">
        <f t="shared" si="181"/>
        <v>0</v>
      </c>
      <c r="AA295" s="19">
        <f t="shared" si="182"/>
        <v>0</v>
      </c>
      <c r="AB295" s="19">
        <f t="shared" si="183"/>
        <v>0</v>
      </c>
      <c r="AC295" s="19">
        <f t="shared" si="184"/>
        <v>0</v>
      </c>
      <c r="AD295" s="19">
        <f t="shared" si="185"/>
        <v>0</v>
      </c>
      <c r="AE295" s="19">
        <f t="shared" si="186"/>
        <v>0</v>
      </c>
      <c r="AF295" s="19">
        <f t="shared" si="187"/>
        <v>0</v>
      </c>
      <c r="AG295" s="19">
        <f t="shared" si="188"/>
        <v>0</v>
      </c>
      <c r="AH295" s="19">
        <f t="shared" si="189"/>
        <v>0</v>
      </c>
      <c r="AI295" s="19">
        <f t="shared" si="190"/>
        <v>0</v>
      </c>
      <c r="AJ295" s="19">
        <f t="shared" si="191"/>
        <v>0</v>
      </c>
      <c r="AK295" s="19">
        <f t="shared" si="192"/>
        <v>0</v>
      </c>
      <c r="AL295" s="19">
        <f t="shared" si="193"/>
        <v>0</v>
      </c>
      <c r="AM295" s="19">
        <f t="shared" si="194"/>
        <v>0</v>
      </c>
      <c r="AN295" s="19">
        <f t="shared" si="195"/>
        <v>0</v>
      </c>
      <c r="AO295" s="19">
        <f t="shared" si="196"/>
        <v>0</v>
      </c>
      <c r="AP295" s="19">
        <f t="shared" si="197"/>
        <v>0</v>
      </c>
      <c r="AQ295" s="19">
        <f t="shared" si="198"/>
        <v>0</v>
      </c>
      <c r="AR295" s="15">
        <f t="shared" si="199"/>
        <v>0</v>
      </c>
      <c r="AS295" s="17">
        <f t="shared" si="200"/>
        <v>0</v>
      </c>
      <c r="AT295" s="10">
        <f t="shared" si="201"/>
        <v>0</v>
      </c>
      <c r="AU295" s="10">
        <f t="shared" si="202"/>
        <v>0</v>
      </c>
      <c r="AV295" s="10">
        <f t="shared" si="203"/>
        <v>0</v>
      </c>
      <c r="AW295" s="10">
        <f t="shared" si="204"/>
        <v>0</v>
      </c>
      <c r="AX295" s="10">
        <f t="shared" si="205"/>
        <v>0</v>
      </c>
      <c r="AY295" s="10">
        <f t="shared" si="206"/>
        <v>0</v>
      </c>
      <c r="AZ295" s="10">
        <f t="shared" si="207"/>
        <v>0</v>
      </c>
      <c r="BA295" s="10">
        <f t="shared" si="208"/>
        <v>0</v>
      </c>
      <c r="BB295" s="18">
        <f t="shared" si="209"/>
        <v>0</v>
      </c>
      <c r="BC295" s="18">
        <f t="shared" si="210"/>
        <v>0</v>
      </c>
      <c r="BD295" s="10">
        <f t="shared" si="211"/>
        <v>0</v>
      </c>
      <c r="BE295" s="10">
        <f t="shared" si="212"/>
        <v>0</v>
      </c>
      <c r="BF295" s="10">
        <f t="shared" si="213"/>
        <v>0</v>
      </c>
      <c r="BG295" s="10">
        <f t="shared" si="214"/>
        <v>0</v>
      </c>
      <c r="BH295" s="10">
        <f t="shared" si="215"/>
        <v>0</v>
      </c>
      <c r="BI295" s="10">
        <f t="shared" si="216"/>
        <v>0</v>
      </c>
      <c r="BJ295" s="10">
        <f t="shared" si="217"/>
        <v>0</v>
      </c>
      <c r="BK295" s="10">
        <f t="shared" si="218"/>
        <v>0</v>
      </c>
      <c r="BL295" s="10">
        <f t="shared" si="219"/>
        <v>0</v>
      </c>
      <c r="BM295" s="10">
        <f t="shared" si="220"/>
        <v>0</v>
      </c>
      <c r="BN295" s="10">
        <f t="shared" si="221"/>
        <v>0</v>
      </c>
      <c r="BO295" s="10">
        <f t="shared" si="226"/>
        <v>0</v>
      </c>
      <c r="BP295" s="10">
        <f t="shared" ref="BP295:BP304" si="228">BP$227*$A230</f>
        <v>0</v>
      </c>
      <c r="BQ295" s="10">
        <f>BQ$227*$A229</f>
        <v>0</v>
      </c>
      <c r="BR295" s="10"/>
      <c r="BS295" s="10"/>
      <c r="CA295" s="10">
        <f t="shared" si="222"/>
        <v>0</v>
      </c>
    </row>
    <row r="296" spans="1:79">
      <c r="A296" s="81">
        <f t="shared" si="223"/>
        <v>0</v>
      </c>
      <c r="B296" s="10">
        <f t="shared" si="224"/>
        <v>68</v>
      </c>
      <c r="C296" s="77">
        <f t="shared" si="225"/>
        <v>0</v>
      </c>
      <c r="D296" s="15">
        <f t="shared" si="227"/>
        <v>0</v>
      </c>
      <c r="E296" s="19">
        <f t="shared" ref="E296:E304" si="229">E$227*$A294</f>
        <v>0</v>
      </c>
      <c r="F296" s="19">
        <f t="shared" si="161"/>
        <v>0</v>
      </c>
      <c r="G296" s="19">
        <f t="shared" si="162"/>
        <v>0</v>
      </c>
      <c r="H296" s="19">
        <f t="shared" si="163"/>
        <v>0</v>
      </c>
      <c r="I296" s="15">
        <f t="shared" si="164"/>
        <v>0</v>
      </c>
      <c r="J296" s="19">
        <f t="shared" si="165"/>
        <v>0</v>
      </c>
      <c r="K296" s="19">
        <f t="shared" si="166"/>
        <v>0</v>
      </c>
      <c r="L296" s="19">
        <f t="shared" si="167"/>
        <v>0</v>
      </c>
      <c r="M296" s="19">
        <f t="shared" si="168"/>
        <v>0</v>
      </c>
      <c r="N296" s="19">
        <f t="shared" si="169"/>
        <v>0</v>
      </c>
      <c r="O296" s="19">
        <f t="shared" si="170"/>
        <v>0</v>
      </c>
      <c r="P296" s="19">
        <f t="shared" si="171"/>
        <v>0</v>
      </c>
      <c r="Q296" s="19">
        <f t="shared" si="172"/>
        <v>0</v>
      </c>
      <c r="R296" s="19">
        <f t="shared" si="173"/>
        <v>0</v>
      </c>
      <c r="S296" s="19">
        <f t="shared" si="174"/>
        <v>0</v>
      </c>
      <c r="T296" s="19">
        <f t="shared" si="175"/>
        <v>0</v>
      </c>
      <c r="U296" s="19">
        <f t="shared" si="176"/>
        <v>0</v>
      </c>
      <c r="V296" s="19">
        <f t="shared" si="177"/>
        <v>0</v>
      </c>
      <c r="W296" s="19">
        <f t="shared" si="178"/>
        <v>0</v>
      </c>
      <c r="X296" s="19">
        <f t="shared" si="179"/>
        <v>0</v>
      </c>
      <c r="Y296" s="19">
        <f t="shared" si="180"/>
        <v>0</v>
      </c>
      <c r="Z296" s="19">
        <f t="shared" si="181"/>
        <v>0</v>
      </c>
      <c r="AA296" s="19">
        <f t="shared" si="182"/>
        <v>0</v>
      </c>
      <c r="AB296" s="19">
        <f t="shared" si="183"/>
        <v>0</v>
      </c>
      <c r="AC296" s="19">
        <f t="shared" si="184"/>
        <v>0</v>
      </c>
      <c r="AD296" s="19">
        <f t="shared" si="185"/>
        <v>0</v>
      </c>
      <c r="AE296" s="19">
        <f t="shared" si="186"/>
        <v>0</v>
      </c>
      <c r="AF296" s="19">
        <f t="shared" si="187"/>
        <v>0</v>
      </c>
      <c r="AG296" s="19">
        <f t="shared" si="188"/>
        <v>0</v>
      </c>
      <c r="AH296" s="19">
        <f t="shared" si="189"/>
        <v>0</v>
      </c>
      <c r="AI296" s="19">
        <f t="shared" si="190"/>
        <v>0</v>
      </c>
      <c r="AJ296" s="19">
        <f t="shared" si="191"/>
        <v>0</v>
      </c>
      <c r="AK296" s="19">
        <f t="shared" si="192"/>
        <v>0</v>
      </c>
      <c r="AL296" s="19">
        <f t="shared" si="193"/>
        <v>0</v>
      </c>
      <c r="AM296" s="19">
        <f t="shared" si="194"/>
        <v>0</v>
      </c>
      <c r="AN296" s="19">
        <f t="shared" si="195"/>
        <v>0</v>
      </c>
      <c r="AO296" s="19">
        <f t="shared" si="196"/>
        <v>0</v>
      </c>
      <c r="AP296" s="19">
        <f t="shared" si="197"/>
        <v>0</v>
      </c>
      <c r="AQ296" s="19">
        <f t="shared" si="198"/>
        <v>0</v>
      </c>
      <c r="AR296" s="15">
        <f t="shared" si="199"/>
        <v>0</v>
      </c>
      <c r="AS296" s="17">
        <f t="shared" si="200"/>
        <v>0</v>
      </c>
      <c r="AT296" s="10">
        <f t="shared" si="201"/>
        <v>0</v>
      </c>
      <c r="AU296" s="10">
        <f t="shared" si="202"/>
        <v>0</v>
      </c>
      <c r="AV296" s="10">
        <f t="shared" si="203"/>
        <v>0</v>
      </c>
      <c r="AW296" s="10">
        <f t="shared" si="204"/>
        <v>0</v>
      </c>
      <c r="AX296" s="10">
        <f t="shared" si="205"/>
        <v>0</v>
      </c>
      <c r="AY296" s="10">
        <f t="shared" si="206"/>
        <v>0</v>
      </c>
      <c r="AZ296" s="10">
        <f t="shared" si="207"/>
        <v>0</v>
      </c>
      <c r="BA296" s="10">
        <f t="shared" si="208"/>
        <v>0</v>
      </c>
      <c r="BB296" s="18">
        <f t="shared" si="209"/>
        <v>0</v>
      </c>
      <c r="BC296" s="18">
        <f t="shared" si="210"/>
        <v>0</v>
      </c>
      <c r="BD296" s="10">
        <f t="shared" si="211"/>
        <v>0</v>
      </c>
      <c r="BE296" s="10">
        <f t="shared" si="212"/>
        <v>0</v>
      </c>
      <c r="BF296" s="10">
        <f t="shared" si="213"/>
        <v>0</v>
      </c>
      <c r="BG296" s="10">
        <f t="shared" si="214"/>
        <v>0</v>
      </c>
      <c r="BH296" s="10">
        <f t="shared" si="215"/>
        <v>0</v>
      </c>
      <c r="BI296" s="10">
        <f t="shared" si="216"/>
        <v>0</v>
      </c>
      <c r="BJ296" s="10">
        <f t="shared" si="217"/>
        <v>0</v>
      </c>
      <c r="BK296" s="10">
        <f t="shared" si="218"/>
        <v>0</v>
      </c>
      <c r="BL296" s="10">
        <f t="shared" si="219"/>
        <v>0</v>
      </c>
      <c r="BM296" s="10">
        <f t="shared" si="220"/>
        <v>0</v>
      </c>
      <c r="BN296" s="10">
        <f t="shared" si="221"/>
        <v>0</v>
      </c>
      <c r="BO296" s="10">
        <f t="shared" si="226"/>
        <v>0</v>
      </c>
      <c r="BP296" s="10">
        <f t="shared" si="228"/>
        <v>0</v>
      </c>
      <c r="BQ296" s="10">
        <f t="shared" ref="BQ296:BQ304" si="230">BQ$227*$A230</f>
        <v>0</v>
      </c>
      <c r="BR296" s="10">
        <f>BR$227*$A229</f>
        <v>0</v>
      </c>
      <c r="BS296" s="10"/>
      <c r="CA296" s="10">
        <f t="shared" si="222"/>
        <v>0</v>
      </c>
    </row>
    <row r="297" spans="1:79">
      <c r="A297" s="81">
        <f t="shared" si="223"/>
        <v>0</v>
      </c>
      <c r="B297" s="10">
        <f t="shared" si="224"/>
        <v>69</v>
      </c>
      <c r="C297" s="77">
        <f t="shared" si="225"/>
        <v>0</v>
      </c>
      <c r="D297" s="15">
        <f t="shared" si="227"/>
        <v>0</v>
      </c>
      <c r="E297" s="19">
        <f t="shared" si="229"/>
        <v>0</v>
      </c>
      <c r="F297" s="19">
        <f t="shared" ref="F297:F304" si="231">F$227*$A294</f>
        <v>0</v>
      </c>
      <c r="G297" s="19">
        <f t="shared" si="162"/>
        <v>0</v>
      </c>
      <c r="H297" s="19">
        <f t="shared" si="163"/>
        <v>0</v>
      </c>
      <c r="I297" s="15">
        <f t="shared" si="164"/>
        <v>0</v>
      </c>
      <c r="J297" s="19">
        <f t="shared" si="165"/>
        <v>0</v>
      </c>
      <c r="K297" s="19">
        <f t="shared" si="166"/>
        <v>0</v>
      </c>
      <c r="L297" s="19">
        <f t="shared" si="167"/>
        <v>0</v>
      </c>
      <c r="M297" s="19">
        <f t="shared" si="168"/>
        <v>0</v>
      </c>
      <c r="N297" s="19">
        <f t="shared" si="169"/>
        <v>0</v>
      </c>
      <c r="O297" s="19">
        <f t="shared" si="170"/>
        <v>0</v>
      </c>
      <c r="P297" s="19">
        <f t="shared" si="171"/>
        <v>0</v>
      </c>
      <c r="Q297" s="19">
        <f t="shared" si="172"/>
        <v>0</v>
      </c>
      <c r="R297" s="19">
        <f t="shared" si="173"/>
        <v>0</v>
      </c>
      <c r="S297" s="19">
        <f t="shared" si="174"/>
        <v>0</v>
      </c>
      <c r="T297" s="19">
        <f t="shared" si="175"/>
        <v>0</v>
      </c>
      <c r="U297" s="19">
        <f t="shared" si="176"/>
        <v>0</v>
      </c>
      <c r="V297" s="19">
        <f t="shared" si="177"/>
        <v>0</v>
      </c>
      <c r="W297" s="19">
        <f t="shared" si="178"/>
        <v>0</v>
      </c>
      <c r="X297" s="19">
        <f t="shared" si="179"/>
        <v>0</v>
      </c>
      <c r="Y297" s="19">
        <f t="shared" si="180"/>
        <v>0</v>
      </c>
      <c r="Z297" s="19">
        <f t="shared" si="181"/>
        <v>0</v>
      </c>
      <c r="AA297" s="19">
        <f t="shared" si="182"/>
        <v>0</v>
      </c>
      <c r="AB297" s="19">
        <f t="shared" si="183"/>
        <v>0</v>
      </c>
      <c r="AC297" s="19">
        <f t="shared" si="184"/>
        <v>0</v>
      </c>
      <c r="AD297" s="19">
        <f t="shared" si="185"/>
        <v>0</v>
      </c>
      <c r="AE297" s="19">
        <f t="shared" si="186"/>
        <v>0</v>
      </c>
      <c r="AF297" s="19">
        <f t="shared" si="187"/>
        <v>0</v>
      </c>
      <c r="AG297" s="19">
        <f t="shared" si="188"/>
        <v>0</v>
      </c>
      <c r="AH297" s="19">
        <f t="shared" si="189"/>
        <v>0</v>
      </c>
      <c r="AI297" s="19">
        <f t="shared" si="190"/>
        <v>0</v>
      </c>
      <c r="AJ297" s="19">
        <f t="shared" si="191"/>
        <v>0</v>
      </c>
      <c r="AK297" s="19">
        <f t="shared" si="192"/>
        <v>0</v>
      </c>
      <c r="AL297" s="19">
        <f t="shared" si="193"/>
        <v>0</v>
      </c>
      <c r="AM297" s="19">
        <f t="shared" si="194"/>
        <v>0</v>
      </c>
      <c r="AN297" s="19">
        <f t="shared" si="195"/>
        <v>0</v>
      </c>
      <c r="AO297" s="19">
        <f t="shared" si="196"/>
        <v>0</v>
      </c>
      <c r="AP297" s="19">
        <f t="shared" si="197"/>
        <v>0</v>
      </c>
      <c r="AQ297" s="19">
        <f t="shared" si="198"/>
        <v>0</v>
      </c>
      <c r="AR297" s="15">
        <f t="shared" si="199"/>
        <v>0</v>
      </c>
      <c r="AS297" s="17">
        <f t="shared" si="200"/>
        <v>0</v>
      </c>
      <c r="AT297" s="10">
        <f t="shared" si="201"/>
        <v>0</v>
      </c>
      <c r="AU297" s="10">
        <f t="shared" si="202"/>
        <v>0</v>
      </c>
      <c r="AV297" s="10">
        <f t="shared" si="203"/>
        <v>0</v>
      </c>
      <c r="AW297" s="10">
        <f t="shared" si="204"/>
        <v>0</v>
      </c>
      <c r="AX297" s="10">
        <f t="shared" si="205"/>
        <v>0</v>
      </c>
      <c r="AY297" s="10">
        <f t="shared" si="206"/>
        <v>0</v>
      </c>
      <c r="AZ297" s="10">
        <f t="shared" si="207"/>
        <v>0</v>
      </c>
      <c r="BA297" s="10">
        <f t="shared" si="208"/>
        <v>0</v>
      </c>
      <c r="BB297" s="18">
        <f t="shared" si="209"/>
        <v>0</v>
      </c>
      <c r="BC297" s="18">
        <f t="shared" si="210"/>
        <v>0</v>
      </c>
      <c r="BD297" s="10">
        <f t="shared" si="211"/>
        <v>0</v>
      </c>
      <c r="BE297" s="10">
        <f t="shared" si="212"/>
        <v>0</v>
      </c>
      <c r="BF297" s="10">
        <f t="shared" si="213"/>
        <v>0</v>
      </c>
      <c r="BG297" s="10">
        <f t="shared" si="214"/>
        <v>0</v>
      </c>
      <c r="BH297" s="10">
        <f t="shared" si="215"/>
        <v>0</v>
      </c>
      <c r="BI297" s="10">
        <f t="shared" si="216"/>
        <v>0</v>
      </c>
      <c r="BJ297" s="10">
        <f t="shared" si="217"/>
        <v>0</v>
      </c>
      <c r="BK297" s="10">
        <f t="shared" si="218"/>
        <v>0</v>
      </c>
      <c r="BL297" s="10">
        <f t="shared" si="219"/>
        <v>0</v>
      </c>
      <c r="BM297" s="10">
        <f t="shared" si="220"/>
        <v>0</v>
      </c>
      <c r="BN297" s="10">
        <f t="shared" si="221"/>
        <v>0</v>
      </c>
      <c r="BO297" s="10">
        <f t="shared" si="226"/>
        <v>0</v>
      </c>
      <c r="BP297" s="10">
        <f t="shared" si="228"/>
        <v>0</v>
      </c>
      <c r="BQ297" s="10">
        <f t="shared" si="230"/>
        <v>0</v>
      </c>
      <c r="BR297" s="10">
        <f t="shared" ref="BR297:BR304" si="232">BR$227*$A230</f>
        <v>0</v>
      </c>
      <c r="BS297" s="10">
        <f>BS$227*$A229</f>
        <v>0</v>
      </c>
      <c r="CA297" s="10">
        <f t="shared" si="222"/>
        <v>0</v>
      </c>
    </row>
    <row r="298" spans="1:79">
      <c r="A298" s="81">
        <f t="shared" si="223"/>
        <v>0</v>
      </c>
      <c r="B298" s="10">
        <f t="shared" si="224"/>
        <v>70</v>
      </c>
      <c r="C298" s="77">
        <f t="shared" si="225"/>
        <v>0</v>
      </c>
      <c r="D298" s="15">
        <f t="shared" si="227"/>
        <v>0</v>
      </c>
      <c r="E298" s="19">
        <f t="shared" si="229"/>
        <v>0</v>
      </c>
      <c r="F298" s="19">
        <f t="shared" si="231"/>
        <v>0</v>
      </c>
      <c r="G298" s="19">
        <f t="shared" ref="G298:G304" si="233">G$227*$A294</f>
        <v>0</v>
      </c>
      <c r="H298" s="19">
        <f t="shared" si="163"/>
        <v>0</v>
      </c>
      <c r="I298" s="15">
        <f t="shared" si="164"/>
        <v>0</v>
      </c>
      <c r="J298" s="19">
        <f t="shared" si="165"/>
        <v>0</v>
      </c>
      <c r="K298" s="19">
        <f t="shared" si="166"/>
        <v>0</v>
      </c>
      <c r="L298" s="19">
        <f t="shared" si="167"/>
        <v>0</v>
      </c>
      <c r="M298" s="19">
        <f t="shared" si="168"/>
        <v>0</v>
      </c>
      <c r="N298" s="19">
        <f t="shared" si="169"/>
        <v>0</v>
      </c>
      <c r="O298" s="19">
        <f t="shared" si="170"/>
        <v>0</v>
      </c>
      <c r="P298" s="19">
        <f t="shared" si="171"/>
        <v>0</v>
      </c>
      <c r="Q298" s="19">
        <f t="shared" si="172"/>
        <v>0</v>
      </c>
      <c r="R298" s="19">
        <f t="shared" si="173"/>
        <v>0</v>
      </c>
      <c r="S298" s="19">
        <f t="shared" si="174"/>
        <v>0</v>
      </c>
      <c r="T298" s="19">
        <f t="shared" si="175"/>
        <v>0</v>
      </c>
      <c r="U298" s="19">
        <f t="shared" si="176"/>
        <v>0</v>
      </c>
      <c r="V298" s="19">
        <f t="shared" si="177"/>
        <v>0</v>
      </c>
      <c r="W298" s="19">
        <f t="shared" si="178"/>
        <v>0</v>
      </c>
      <c r="X298" s="19">
        <f t="shared" si="179"/>
        <v>0</v>
      </c>
      <c r="Y298" s="19">
        <f t="shared" si="180"/>
        <v>0</v>
      </c>
      <c r="Z298" s="19">
        <f t="shared" si="181"/>
        <v>0</v>
      </c>
      <c r="AA298" s="19">
        <f t="shared" si="182"/>
        <v>0</v>
      </c>
      <c r="AB298" s="19">
        <f t="shared" si="183"/>
        <v>0</v>
      </c>
      <c r="AC298" s="19">
        <f t="shared" si="184"/>
        <v>0</v>
      </c>
      <c r="AD298" s="19">
        <f t="shared" si="185"/>
        <v>0</v>
      </c>
      <c r="AE298" s="19">
        <f t="shared" si="186"/>
        <v>0</v>
      </c>
      <c r="AF298" s="19">
        <f t="shared" si="187"/>
        <v>0</v>
      </c>
      <c r="AG298" s="19">
        <f t="shared" si="188"/>
        <v>0</v>
      </c>
      <c r="AH298" s="19">
        <f t="shared" si="189"/>
        <v>0</v>
      </c>
      <c r="AI298" s="19">
        <f t="shared" si="190"/>
        <v>0</v>
      </c>
      <c r="AJ298" s="19">
        <f t="shared" si="191"/>
        <v>0</v>
      </c>
      <c r="AK298" s="19">
        <f t="shared" si="192"/>
        <v>0</v>
      </c>
      <c r="AL298" s="19">
        <f t="shared" si="193"/>
        <v>0</v>
      </c>
      <c r="AM298" s="19">
        <f t="shared" si="194"/>
        <v>0</v>
      </c>
      <c r="AN298" s="19">
        <f t="shared" si="195"/>
        <v>0</v>
      </c>
      <c r="AO298" s="19">
        <f t="shared" si="196"/>
        <v>0</v>
      </c>
      <c r="AP298" s="19">
        <f t="shared" si="197"/>
        <v>0</v>
      </c>
      <c r="AQ298" s="19">
        <f t="shared" si="198"/>
        <v>0</v>
      </c>
      <c r="AR298" s="15">
        <f t="shared" si="199"/>
        <v>0</v>
      </c>
      <c r="AS298" s="17">
        <f t="shared" si="200"/>
        <v>0</v>
      </c>
      <c r="AT298" s="10">
        <f t="shared" si="201"/>
        <v>0</v>
      </c>
      <c r="AU298" s="10">
        <f t="shared" si="202"/>
        <v>0</v>
      </c>
      <c r="AV298" s="10">
        <f t="shared" si="203"/>
        <v>0</v>
      </c>
      <c r="AW298" s="10">
        <f t="shared" si="204"/>
        <v>0</v>
      </c>
      <c r="AX298" s="10">
        <f t="shared" si="205"/>
        <v>0</v>
      </c>
      <c r="AY298" s="10">
        <f t="shared" si="206"/>
        <v>0</v>
      </c>
      <c r="AZ298" s="10">
        <f t="shared" si="207"/>
        <v>0</v>
      </c>
      <c r="BA298" s="10">
        <f t="shared" si="208"/>
        <v>0</v>
      </c>
      <c r="BB298" s="18">
        <f t="shared" si="209"/>
        <v>0</v>
      </c>
      <c r="BC298" s="18">
        <f t="shared" si="210"/>
        <v>0</v>
      </c>
      <c r="BD298" s="10">
        <f t="shared" si="211"/>
        <v>0</v>
      </c>
      <c r="BE298" s="10">
        <f t="shared" si="212"/>
        <v>0</v>
      </c>
      <c r="BF298" s="10">
        <f t="shared" si="213"/>
        <v>0</v>
      </c>
      <c r="BG298" s="10">
        <f t="shared" si="214"/>
        <v>0</v>
      </c>
      <c r="BH298" s="10">
        <f t="shared" si="215"/>
        <v>0</v>
      </c>
      <c r="BI298" s="10">
        <f t="shared" si="216"/>
        <v>0</v>
      </c>
      <c r="BJ298" s="10">
        <f t="shared" si="217"/>
        <v>0</v>
      </c>
      <c r="BK298" s="10">
        <f t="shared" si="218"/>
        <v>0</v>
      </c>
      <c r="BL298" s="10">
        <f t="shared" si="219"/>
        <v>0</v>
      </c>
      <c r="BM298" s="10">
        <f t="shared" si="220"/>
        <v>0</v>
      </c>
      <c r="BN298" s="10">
        <f t="shared" si="221"/>
        <v>0</v>
      </c>
      <c r="BO298" s="10">
        <f t="shared" si="226"/>
        <v>0</v>
      </c>
      <c r="BP298" s="10">
        <f t="shared" si="228"/>
        <v>0</v>
      </c>
      <c r="BQ298" s="10">
        <f t="shared" si="230"/>
        <v>0</v>
      </c>
      <c r="BR298" s="10">
        <f t="shared" si="232"/>
        <v>0</v>
      </c>
      <c r="BS298" s="10">
        <f t="shared" ref="BS298:BS304" si="234">BS$227*$A230</f>
        <v>0</v>
      </c>
      <c r="BT298" s="15">
        <f>BT$227*$A229</f>
        <v>0</v>
      </c>
      <c r="CA298" s="10">
        <f t="shared" si="222"/>
        <v>0</v>
      </c>
    </row>
    <row r="299" spans="1:79">
      <c r="A299" s="81">
        <f t="shared" si="223"/>
        <v>0</v>
      </c>
      <c r="B299" s="10">
        <f t="shared" si="224"/>
        <v>71</v>
      </c>
      <c r="C299" s="77">
        <f t="shared" si="225"/>
        <v>0</v>
      </c>
      <c r="D299" s="15">
        <f t="shared" si="227"/>
        <v>0</v>
      </c>
      <c r="E299" s="19">
        <f t="shared" si="229"/>
        <v>0</v>
      </c>
      <c r="F299" s="19">
        <f t="shared" si="231"/>
        <v>0</v>
      </c>
      <c r="G299" s="19">
        <f t="shared" si="233"/>
        <v>0</v>
      </c>
      <c r="H299" s="19">
        <f t="shared" ref="H299:H304" si="235">H$227*$A294</f>
        <v>0</v>
      </c>
      <c r="I299" s="15">
        <f t="shared" si="164"/>
        <v>0</v>
      </c>
      <c r="J299" s="19">
        <f t="shared" si="165"/>
        <v>0</v>
      </c>
      <c r="K299" s="19">
        <f t="shared" si="166"/>
        <v>0</v>
      </c>
      <c r="L299" s="19">
        <f t="shared" si="167"/>
        <v>0</v>
      </c>
      <c r="M299" s="19">
        <f t="shared" si="168"/>
        <v>0</v>
      </c>
      <c r="N299" s="19">
        <f t="shared" si="169"/>
        <v>0</v>
      </c>
      <c r="O299" s="19">
        <f t="shared" si="170"/>
        <v>0</v>
      </c>
      <c r="P299" s="19">
        <f t="shared" si="171"/>
        <v>0</v>
      </c>
      <c r="Q299" s="19">
        <f t="shared" si="172"/>
        <v>0</v>
      </c>
      <c r="R299" s="19">
        <f t="shared" si="173"/>
        <v>0</v>
      </c>
      <c r="S299" s="19">
        <f t="shared" si="174"/>
        <v>0</v>
      </c>
      <c r="T299" s="19">
        <f t="shared" si="175"/>
        <v>0</v>
      </c>
      <c r="U299" s="19">
        <f t="shared" si="176"/>
        <v>0</v>
      </c>
      <c r="V299" s="19">
        <f t="shared" si="177"/>
        <v>0</v>
      </c>
      <c r="W299" s="19">
        <f t="shared" si="178"/>
        <v>0</v>
      </c>
      <c r="X299" s="19">
        <f t="shared" si="179"/>
        <v>0</v>
      </c>
      <c r="Y299" s="19">
        <f t="shared" si="180"/>
        <v>0</v>
      </c>
      <c r="Z299" s="19">
        <f t="shared" si="181"/>
        <v>0</v>
      </c>
      <c r="AA299" s="19">
        <f t="shared" si="182"/>
        <v>0</v>
      </c>
      <c r="AB299" s="19">
        <f t="shared" si="183"/>
        <v>0</v>
      </c>
      <c r="AC299" s="19">
        <f t="shared" si="184"/>
        <v>0</v>
      </c>
      <c r="AD299" s="19">
        <f t="shared" si="185"/>
        <v>0</v>
      </c>
      <c r="AE299" s="19">
        <f t="shared" si="186"/>
        <v>0</v>
      </c>
      <c r="AF299" s="19">
        <f t="shared" si="187"/>
        <v>0</v>
      </c>
      <c r="AG299" s="19">
        <f t="shared" si="188"/>
        <v>0</v>
      </c>
      <c r="AH299" s="19">
        <f t="shared" si="189"/>
        <v>0</v>
      </c>
      <c r="AI299" s="19">
        <f t="shared" si="190"/>
        <v>0</v>
      </c>
      <c r="AJ299" s="19">
        <f t="shared" si="191"/>
        <v>0</v>
      </c>
      <c r="AK299" s="19">
        <f t="shared" si="192"/>
        <v>0</v>
      </c>
      <c r="AL299" s="19">
        <f t="shared" si="193"/>
        <v>0</v>
      </c>
      <c r="AM299" s="19">
        <f t="shared" si="194"/>
        <v>0</v>
      </c>
      <c r="AN299" s="19">
        <f t="shared" si="195"/>
        <v>0</v>
      </c>
      <c r="AO299" s="19">
        <f t="shared" si="196"/>
        <v>0</v>
      </c>
      <c r="AP299" s="19">
        <f t="shared" si="197"/>
        <v>0</v>
      </c>
      <c r="AQ299" s="19">
        <f t="shared" si="198"/>
        <v>0</v>
      </c>
      <c r="AR299" s="15">
        <f t="shared" si="199"/>
        <v>0</v>
      </c>
      <c r="AS299" s="17">
        <f t="shared" si="200"/>
        <v>0</v>
      </c>
      <c r="AT299" s="10">
        <f t="shared" si="201"/>
        <v>0</v>
      </c>
      <c r="AU299" s="10">
        <f t="shared" si="202"/>
        <v>0</v>
      </c>
      <c r="AV299" s="10">
        <f t="shared" si="203"/>
        <v>0</v>
      </c>
      <c r="AW299" s="10">
        <f t="shared" si="204"/>
        <v>0</v>
      </c>
      <c r="AX299" s="10">
        <f t="shared" si="205"/>
        <v>0</v>
      </c>
      <c r="AY299" s="10">
        <f t="shared" si="206"/>
        <v>0</v>
      </c>
      <c r="AZ299" s="10">
        <f t="shared" si="207"/>
        <v>0</v>
      </c>
      <c r="BA299" s="10">
        <f t="shared" si="208"/>
        <v>0</v>
      </c>
      <c r="BB299" s="18">
        <f t="shared" si="209"/>
        <v>0</v>
      </c>
      <c r="BC299" s="18">
        <f t="shared" si="210"/>
        <v>0</v>
      </c>
      <c r="BD299" s="10">
        <f t="shared" si="211"/>
        <v>0</v>
      </c>
      <c r="BE299" s="10">
        <f t="shared" si="212"/>
        <v>0</v>
      </c>
      <c r="BF299" s="10">
        <f t="shared" si="213"/>
        <v>0</v>
      </c>
      <c r="BG299" s="10">
        <f t="shared" si="214"/>
        <v>0</v>
      </c>
      <c r="BH299" s="10">
        <f t="shared" si="215"/>
        <v>0</v>
      </c>
      <c r="BI299" s="10">
        <f t="shared" si="216"/>
        <v>0</v>
      </c>
      <c r="BJ299" s="10">
        <f t="shared" si="217"/>
        <v>0</v>
      </c>
      <c r="BK299" s="10">
        <f t="shared" si="218"/>
        <v>0</v>
      </c>
      <c r="BL299" s="10">
        <f t="shared" si="219"/>
        <v>0</v>
      </c>
      <c r="BM299" s="10">
        <f t="shared" si="220"/>
        <v>0</v>
      </c>
      <c r="BN299" s="10">
        <f t="shared" si="221"/>
        <v>0</v>
      </c>
      <c r="BO299" s="10">
        <f t="shared" si="226"/>
        <v>0</v>
      </c>
      <c r="BP299" s="10">
        <f t="shared" si="228"/>
        <v>0</v>
      </c>
      <c r="BQ299" s="10">
        <f t="shared" si="230"/>
        <v>0</v>
      </c>
      <c r="BR299" s="10">
        <f t="shared" si="232"/>
        <v>0</v>
      </c>
      <c r="BS299" s="10">
        <f t="shared" si="234"/>
        <v>0</v>
      </c>
      <c r="BT299" s="15">
        <f t="shared" ref="BT299:BT304" si="236">BT$227*$A230</f>
        <v>0</v>
      </c>
      <c r="BU299" s="15">
        <f>BU$227*$A229</f>
        <v>0</v>
      </c>
      <c r="CA299" s="10">
        <f t="shared" si="222"/>
        <v>0</v>
      </c>
    </row>
    <row r="300" spans="1:79">
      <c r="A300" s="81">
        <f t="shared" si="223"/>
        <v>0</v>
      </c>
      <c r="B300" s="10">
        <f t="shared" si="224"/>
        <v>72</v>
      </c>
      <c r="C300" s="77">
        <f t="shared" si="225"/>
        <v>0</v>
      </c>
      <c r="D300" s="15">
        <f t="shared" si="227"/>
        <v>0</v>
      </c>
      <c r="E300" s="19">
        <f t="shared" si="229"/>
        <v>0</v>
      </c>
      <c r="F300" s="19">
        <f t="shared" si="231"/>
        <v>0</v>
      </c>
      <c r="G300" s="19">
        <f t="shared" si="233"/>
        <v>0</v>
      </c>
      <c r="H300" s="19">
        <f t="shared" si="235"/>
        <v>0</v>
      </c>
      <c r="I300" s="15">
        <f t="shared" ref="I300:I304" si="237">I$227*$A294</f>
        <v>0</v>
      </c>
      <c r="J300" s="19">
        <f t="shared" si="165"/>
        <v>0</v>
      </c>
      <c r="K300" s="19">
        <f t="shared" si="166"/>
        <v>0</v>
      </c>
      <c r="L300" s="19">
        <f t="shared" si="167"/>
        <v>0</v>
      </c>
      <c r="M300" s="19">
        <f t="shared" si="168"/>
        <v>0</v>
      </c>
      <c r="N300" s="19">
        <f t="shared" si="169"/>
        <v>0</v>
      </c>
      <c r="O300" s="19">
        <f t="shared" si="170"/>
        <v>0</v>
      </c>
      <c r="P300" s="19">
        <f t="shared" si="171"/>
        <v>0</v>
      </c>
      <c r="Q300" s="19">
        <f t="shared" si="172"/>
        <v>0</v>
      </c>
      <c r="R300" s="19">
        <f t="shared" si="173"/>
        <v>0</v>
      </c>
      <c r="S300" s="19">
        <f t="shared" si="174"/>
        <v>0</v>
      </c>
      <c r="T300" s="19">
        <f t="shared" si="175"/>
        <v>0</v>
      </c>
      <c r="U300" s="19">
        <f t="shared" si="176"/>
        <v>0</v>
      </c>
      <c r="V300" s="19">
        <f t="shared" si="177"/>
        <v>0</v>
      </c>
      <c r="W300" s="19">
        <f t="shared" si="178"/>
        <v>0</v>
      </c>
      <c r="X300" s="19">
        <f t="shared" si="179"/>
        <v>0</v>
      </c>
      <c r="Y300" s="19">
        <f t="shared" si="180"/>
        <v>0</v>
      </c>
      <c r="Z300" s="19">
        <f t="shared" si="181"/>
        <v>0</v>
      </c>
      <c r="AA300" s="19">
        <f t="shared" si="182"/>
        <v>0</v>
      </c>
      <c r="AB300" s="19">
        <f t="shared" si="183"/>
        <v>0</v>
      </c>
      <c r="AC300" s="19">
        <f t="shared" si="184"/>
        <v>0</v>
      </c>
      <c r="AD300" s="19">
        <f t="shared" si="185"/>
        <v>0</v>
      </c>
      <c r="AE300" s="19">
        <f t="shared" si="186"/>
        <v>0</v>
      </c>
      <c r="AF300" s="19">
        <f t="shared" si="187"/>
        <v>0</v>
      </c>
      <c r="AG300" s="19">
        <f t="shared" si="188"/>
        <v>0</v>
      </c>
      <c r="AH300" s="19">
        <f t="shared" si="189"/>
        <v>0</v>
      </c>
      <c r="AI300" s="19">
        <f t="shared" si="190"/>
        <v>0</v>
      </c>
      <c r="AJ300" s="19">
        <f t="shared" si="191"/>
        <v>0</v>
      </c>
      <c r="AK300" s="19">
        <f t="shared" si="192"/>
        <v>0</v>
      </c>
      <c r="AL300" s="19">
        <f t="shared" si="193"/>
        <v>0</v>
      </c>
      <c r="AM300" s="19">
        <f t="shared" si="194"/>
        <v>0</v>
      </c>
      <c r="AN300" s="19">
        <f t="shared" si="195"/>
        <v>0</v>
      </c>
      <c r="AO300" s="19">
        <f t="shared" si="196"/>
        <v>0</v>
      </c>
      <c r="AP300" s="19">
        <f t="shared" si="197"/>
        <v>0</v>
      </c>
      <c r="AQ300" s="19">
        <f t="shared" si="198"/>
        <v>0</v>
      </c>
      <c r="AR300" s="15">
        <f t="shared" si="199"/>
        <v>0</v>
      </c>
      <c r="AS300" s="17">
        <f t="shared" si="200"/>
        <v>0</v>
      </c>
      <c r="AT300" s="10">
        <f t="shared" si="201"/>
        <v>0</v>
      </c>
      <c r="AU300" s="10">
        <f t="shared" si="202"/>
        <v>0</v>
      </c>
      <c r="AV300" s="10">
        <f t="shared" si="203"/>
        <v>0</v>
      </c>
      <c r="AW300" s="10">
        <f t="shared" si="204"/>
        <v>0</v>
      </c>
      <c r="AX300" s="10">
        <f t="shared" si="205"/>
        <v>0</v>
      </c>
      <c r="AY300" s="10">
        <f t="shared" si="206"/>
        <v>0</v>
      </c>
      <c r="AZ300" s="10">
        <f t="shared" si="207"/>
        <v>0</v>
      </c>
      <c r="BA300" s="10">
        <f t="shared" si="208"/>
        <v>0</v>
      </c>
      <c r="BB300" s="18">
        <f t="shared" si="209"/>
        <v>0</v>
      </c>
      <c r="BC300" s="18">
        <f t="shared" si="210"/>
        <v>0</v>
      </c>
      <c r="BD300" s="10">
        <f t="shared" si="211"/>
        <v>0</v>
      </c>
      <c r="BE300" s="10">
        <f t="shared" si="212"/>
        <v>0</v>
      </c>
      <c r="BF300" s="10">
        <f t="shared" si="213"/>
        <v>0</v>
      </c>
      <c r="BG300" s="10">
        <f t="shared" si="214"/>
        <v>0</v>
      </c>
      <c r="BH300" s="10">
        <f t="shared" si="215"/>
        <v>0</v>
      </c>
      <c r="BI300" s="10">
        <f t="shared" si="216"/>
        <v>0</v>
      </c>
      <c r="BJ300" s="10">
        <f t="shared" si="217"/>
        <v>0</v>
      </c>
      <c r="BK300" s="10">
        <f t="shared" si="218"/>
        <v>0</v>
      </c>
      <c r="BL300" s="10">
        <f t="shared" si="219"/>
        <v>0</v>
      </c>
      <c r="BM300" s="10">
        <f t="shared" si="220"/>
        <v>0</v>
      </c>
      <c r="BN300" s="10">
        <f t="shared" si="221"/>
        <v>0</v>
      </c>
      <c r="BO300" s="10">
        <f t="shared" si="226"/>
        <v>0</v>
      </c>
      <c r="BP300" s="10">
        <f t="shared" si="228"/>
        <v>0</v>
      </c>
      <c r="BQ300" s="10">
        <f t="shared" si="230"/>
        <v>0</v>
      </c>
      <c r="BR300" s="10">
        <f t="shared" si="232"/>
        <v>0</v>
      </c>
      <c r="BS300" s="10">
        <f t="shared" si="234"/>
        <v>0</v>
      </c>
      <c r="BT300" s="15">
        <f t="shared" si="236"/>
        <v>0</v>
      </c>
      <c r="BU300" s="15">
        <f t="shared" ref="BU300:BU304" si="238">BU$227*$A230</f>
        <v>0</v>
      </c>
      <c r="BV300" s="15">
        <f>BV$227*$A229</f>
        <v>0</v>
      </c>
      <c r="CA300" s="10">
        <f t="shared" si="222"/>
        <v>0</v>
      </c>
    </row>
    <row r="301" spans="1:79">
      <c r="A301" s="81">
        <f t="shared" si="223"/>
        <v>0</v>
      </c>
      <c r="B301" s="10">
        <f t="shared" si="224"/>
        <v>73</v>
      </c>
      <c r="C301" s="77">
        <f t="shared" si="225"/>
        <v>0</v>
      </c>
      <c r="D301" s="15">
        <f t="shared" si="227"/>
        <v>0</v>
      </c>
      <c r="E301" s="19">
        <f t="shared" si="229"/>
        <v>0</v>
      </c>
      <c r="F301" s="19">
        <f t="shared" si="231"/>
        <v>0</v>
      </c>
      <c r="G301" s="19">
        <f t="shared" si="233"/>
        <v>0</v>
      </c>
      <c r="H301" s="19">
        <f t="shared" si="235"/>
        <v>0</v>
      </c>
      <c r="I301" s="15">
        <f t="shared" si="237"/>
        <v>0</v>
      </c>
      <c r="J301" s="19">
        <f t="shared" ref="J301:J304" si="239">J$227*$A294</f>
        <v>0</v>
      </c>
      <c r="K301" s="19">
        <f t="shared" si="166"/>
        <v>0</v>
      </c>
      <c r="L301" s="19">
        <f t="shared" si="167"/>
        <v>0</v>
      </c>
      <c r="M301" s="19">
        <f t="shared" si="168"/>
        <v>0</v>
      </c>
      <c r="N301" s="19">
        <f t="shared" si="169"/>
        <v>0</v>
      </c>
      <c r="O301" s="19">
        <f t="shared" si="170"/>
        <v>0</v>
      </c>
      <c r="P301" s="19">
        <f t="shared" si="171"/>
        <v>0</v>
      </c>
      <c r="Q301" s="19">
        <f t="shared" si="172"/>
        <v>0</v>
      </c>
      <c r="R301" s="19">
        <f t="shared" si="173"/>
        <v>0</v>
      </c>
      <c r="S301" s="19">
        <f t="shared" si="174"/>
        <v>0</v>
      </c>
      <c r="T301" s="19">
        <f t="shared" si="175"/>
        <v>0</v>
      </c>
      <c r="U301" s="19">
        <f t="shared" si="176"/>
        <v>0</v>
      </c>
      <c r="V301" s="19">
        <f t="shared" si="177"/>
        <v>0</v>
      </c>
      <c r="W301" s="19">
        <f t="shared" si="178"/>
        <v>0</v>
      </c>
      <c r="X301" s="19">
        <f t="shared" si="179"/>
        <v>0</v>
      </c>
      <c r="Y301" s="19">
        <f t="shared" si="180"/>
        <v>0</v>
      </c>
      <c r="Z301" s="19">
        <f t="shared" si="181"/>
        <v>0</v>
      </c>
      <c r="AA301" s="19">
        <f t="shared" si="182"/>
        <v>0</v>
      </c>
      <c r="AB301" s="19">
        <f t="shared" si="183"/>
        <v>0</v>
      </c>
      <c r="AC301" s="19">
        <f t="shared" si="184"/>
        <v>0</v>
      </c>
      <c r="AD301" s="19">
        <f t="shared" si="185"/>
        <v>0</v>
      </c>
      <c r="AE301" s="19">
        <f t="shared" si="186"/>
        <v>0</v>
      </c>
      <c r="AF301" s="19">
        <f t="shared" si="187"/>
        <v>0</v>
      </c>
      <c r="AG301" s="19">
        <f t="shared" si="188"/>
        <v>0</v>
      </c>
      <c r="AH301" s="19">
        <f t="shared" si="189"/>
        <v>0</v>
      </c>
      <c r="AI301" s="19">
        <f t="shared" si="190"/>
        <v>0</v>
      </c>
      <c r="AJ301" s="19">
        <f t="shared" si="191"/>
        <v>0</v>
      </c>
      <c r="AK301" s="19">
        <f t="shared" si="192"/>
        <v>0</v>
      </c>
      <c r="AL301" s="19">
        <f t="shared" si="193"/>
        <v>0</v>
      </c>
      <c r="AM301" s="19">
        <f t="shared" si="194"/>
        <v>0</v>
      </c>
      <c r="AN301" s="19">
        <f t="shared" si="195"/>
        <v>0</v>
      </c>
      <c r="AO301" s="19">
        <f t="shared" si="196"/>
        <v>0</v>
      </c>
      <c r="AP301" s="19">
        <f t="shared" si="197"/>
        <v>0</v>
      </c>
      <c r="AQ301" s="19">
        <f t="shared" si="198"/>
        <v>0</v>
      </c>
      <c r="AR301" s="15">
        <f t="shared" si="199"/>
        <v>0</v>
      </c>
      <c r="AS301" s="17">
        <f t="shared" si="200"/>
        <v>0</v>
      </c>
      <c r="AT301" s="10">
        <f t="shared" si="201"/>
        <v>0</v>
      </c>
      <c r="AU301" s="10">
        <f t="shared" si="202"/>
        <v>0</v>
      </c>
      <c r="AV301" s="10">
        <f t="shared" si="203"/>
        <v>0</v>
      </c>
      <c r="AW301" s="10">
        <f t="shared" si="204"/>
        <v>0</v>
      </c>
      <c r="AX301" s="10">
        <f t="shared" si="205"/>
        <v>0</v>
      </c>
      <c r="AY301" s="10">
        <f t="shared" si="206"/>
        <v>0</v>
      </c>
      <c r="AZ301" s="10">
        <f t="shared" si="207"/>
        <v>0</v>
      </c>
      <c r="BA301" s="10">
        <f t="shared" si="208"/>
        <v>0</v>
      </c>
      <c r="BB301" s="18">
        <f t="shared" si="209"/>
        <v>0</v>
      </c>
      <c r="BC301" s="18">
        <f t="shared" si="210"/>
        <v>0</v>
      </c>
      <c r="BD301" s="10">
        <f t="shared" si="211"/>
        <v>0</v>
      </c>
      <c r="BE301" s="10">
        <f t="shared" si="212"/>
        <v>0</v>
      </c>
      <c r="BF301" s="10">
        <f t="shared" si="213"/>
        <v>0</v>
      </c>
      <c r="BG301" s="10">
        <f t="shared" si="214"/>
        <v>0</v>
      </c>
      <c r="BH301" s="10">
        <f t="shared" si="215"/>
        <v>0</v>
      </c>
      <c r="BI301" s="10">
        <f t="shared" si="216"/>
        <v>0</v>
      </c>
      <c r="BJ301" s="10">
        <f t="shared" si="217"/>
        <v>0</v>
      </c>
      <c r="BK301" s="10">
        <f t="shared" si="218"/>
        <v>0</v>
      </c>
      <c r="BL301" s="10">
        <f t="shared" si="219"/>
        <v>0</v>
      </c>
      <c r="BM301" s="10">
        <f t="shared" si="220"/>
        <v>0</v>
      </c>
      <c r="BN301" s="10">
        <f t="shared" si="221"/>
        <v>0</v>
      </c>
      <c r="BO301" s="10">
        <f t="shared" si="226"/>
        <v>0</v>
      </c>
      <c r="BP301" s="10">
        <f t="shared" si="228"/>
        <v>0</v>
      </c>
      <c r="BQ301" s="10">
        <f t="shared" si="230"/>
        <v>0</v>
      </c>
      <c r="BR301" s="10">
        <f t="shared" si="232"/>
        <v>0</v>
      </c>
      <c r="BS301" s="10">
        <f t="shared" si="234"/>
        <v>0</v>
      </c>
      <c r="BT301" s="15">
        <f t="shared" si="236"/>
        <v>0</v>
      </c>
      <c r="BU301" s="15">
        <f t="shared" si="238"/>
        <v>0</v>
      </c>
      <c r="BV301" s="15">
        <f t="shared" ref="BV301:BV304" si="240">BV$227*$A230</f>
        <v>0</v>
      </c>
      <c r="BW301" s="15">
        <f>BW$227*$A229</f>
        <v>0</v>
      </c>
      <c r="CA301" s="10">
        <f t="shared" si="222"/>
        <v>0</v>
      </c>
    </row>
    <row r="302" spans="1:79">
      <c r="A302" s="81">
        <f t="shared" si="223"/>
        <v>0</v>
      </c>
      <c r="B302" s="10">
        <f t="shared" si="224"/>
        <v>74</v>
      </c>
      <c r="C302" s="77">
        <f t="shared" si="225"/>
        <v>0</v>
      </c>
      <c r="D302" s="15">
        <f t="shared" si="227"/>
        <v>0</v>
      </c>
      <c r="E302" s="19">
        <f t="shared" si="229"/>
        <v>0</v>
      </c>
      <c r="F302" s="19">
        <f t="shared" si="231"/>
        <v>0</v>
      </c>
      <c r="G302" s="19">
        <f t="shared" si="233"/>
        <v>0</v>
      </c>
      <c r="H302" s="19">
        <f t="shared" si="235"/>
        <v>0</v>
      </c>
      <c r="I302" s="15">
        <f t="shared" si="237"/>
        <v>0</v>
      </c>
      <c r="J302" s="19">
        <f t="shared" si="239"/>
        <v>0</v>
      </c>
      <c r="K302" s="19">
        <f t="shared" ref="K302:K304" si="241">K$227*$A294</f>
        <v>0</v>
      </c>
      <c r="L302" s="19">
        <f t="shared" si="167"/>
        <v>0</v>
      </c>
      <c r="M302" s="19">
        <f t="shared" si="168"/>
        <v>0</v>
      </c>
      <c r="N302" s="19">
        <f t="shared" si="169"/>
        <v>0</v>
      </c>
      <c r="O302" s="19">
        <f t="shared" si="170"/>
        <v>0</v>
      </c>
      <c r="P302" s="19">
        <f t="shared" si="171"/>
        <v>0</v>
      </c>
      <c r="Q302" s="19">
        <f t="shared" si="172"/>
        <v>0</v>
      </c>
      <c r="R302" s="19">
        <f t="shared" si="173"/>
        <v>0</v>
      </c>
      <c r="S302" s="19">
        <f t="shared" si="174"/>
        <v>0</v>
      </c>
      <c r="T302" s="19">
        <f t="shared" si="175"/>
        <v>0</v>
      </c>
      <c r="U302" s="19">
        <f t="shared" si="176"/>
        <v>0</v>
      </c>
      <c r="V302" s="19">
        <f t="shared" si="177"/>
        <v>0</v>
      </c>
      <c r="W302" s="19">
        <f t="shared" si="178"/>
        <v>0</v>
      </c>
      <c r="X302" s="19">
        <f t="shared" si="179"/>
        <v>0</v>
      </c>
      <c r="Y302" s="19">
        <f t="shared" si="180"/>
        <v>0</v>
      </c>
      <c r="Z302" s="19">
        <f t="shared" si="181"/>
        <v>0</v>
      </c>
      <c r="AA302" s="19">
        <f t="shared" si="182"/>
        <v>0</v>
      </c>
      <c r="AB302" s="19">
        <f t="shared" si="183"/>
        <v>0</v>
      </c>
      <c r="AC302" s="19">
        <f t="shared" si="184"/>
        <v>0</v>
      </c>
      <c r="AD302" s="19">
        <f t="shared" si="185"/>
        <v>0</v>
      </c>
      <c r="AE302" s="19">
        <f t="shared" si="186"/>
        <v>0</v>
      </c>
      <c r="AF302" s="19">
        <f t="shared" si="187"/>
        <v>0</v>
      </c>
      <c r="AG302" s="19">
        <f t="shared" si="188"/>
        <v>0</v>
      </c>
      <c r="AH302" s="19">
        <f t="shared" si="189"/>
        <v>0</v>
      </c>
      <c r="AI302" s="19">
        <f t="shared" si="190"/>
        <v>0</v>
      </c>
      <c r="AJ302" s="19">
        <f t="shared" si="191"/>
        <v>0</v>
      </c>
      <c r="AK302" s="19">
        <f t="shared" si="192"/>
        <v>0</v>
      </c>
      <c r="AL302" s="19">
        <f t="shared" si="193"/>
        <v>0</v>
      </c>
      <c r="AM302" s="19">
        <f t="shared" si="194"/>
        <v>0</v>
      </c>
      <c r="AN302" s="19">
        <f t="shared" si="195"/>
        <v>0</v>
      </c>
      <c r="AO302" s="19">
        <f t="shared" si="196"/>
        <v>0</v>
      </c>
      <c r="AP302" s="19">
        <f t="shared" si="197"/>
        <v>0</v>
      </c>
      <c r="AQ302" s="19">
        <f t="shared" si="198"/>
        <v>0</v>
      </c>
      <c r="AR302" s="15">
        <f t="shared" si="199"/>
        <v>0</v>
      </c>
      <c r="AS302" s="17">
        <f t="shared" si="200"/>
        <v>0</v>
      </c>
      <c r="AT302" s="10">
        <f t="shared" si="201"/>
        <v>0</v>
      </c>
      <c r="AU302" s="10">
        <f t="shared" si="202"/>
        <v>0</v>
      </c>
      <c r="AV302" s="10">
        <f t="shared" si="203"/>
        <v>0</v>
      </c>
      <c r="AW302" s="10">
        <f t="shared" si="204"/>
        <v>0</v>
      </c>
      <c r="AX302" s="10">
        <f t="shared" si="205"/>
        <v>0</v>
      </c>
      <c r="AY302" s="10">
        <f t="shared" si="206"/>
        <v>0</v>
      </c>
      <c r="AZ302" s="10">
        <f t="shared" si="207"/>
        <v>0</v>
      </c>
      <c r="BA302" s="10">
        <f t="shared" si="208"/>
        <v>0</v>
      </c>
      <c r="BB302" s="18">
        <f t="shared" si="209"/>
        <v>0</v>
      </c>
      <c r="BC302" s="18">
        <f t="shared" si="210"/>
        <v>0</v>
      </c>
      <c r="BD302" s="10">
        <f t="shared" si="211"/>
        <v>0</v>
      </c>
      <c r="BE302" s="10">
        <f t="shared" si="212"/>
        <v>0</v>
      </c>
      <c r="BF302" s="10">
        <f t="shared" si="213"/>
        <v>0</v>
      </c>
      <c r="BG302" s="10">
        <f t="shared" si="214"/>
        <v>0</v>
      </c>
      <c r="BH302" s="10">
        <f t="shared" si="215"/>
        <v>0</v>
      </c>
      <c r="BI302" s="10">
        <f t="shared" si="216"/>
        <v>0</v>
      </c>
      <c r="BJ302" s="10">
        <f t="shared" si="217"/>
        <v>0</v>
      </c>
      <c r="BK302" s="10">
        <f t="shared" si="218"/>
        <v>0</v>
      </c>
      <c r="BL302" s="10">
        <f t="shared" si="219"/>
        <v>0</v>
      </c>
      <c r="BM302" s="10">
        <f t="shared" si="220"/>
        <v>0</v>
      </c>
      <c r="BN302" s="10">
        <f t="shared" si="221"/>
        <v>0</v>
      </c>
      <c r="BO302" s="10">
        <f t="shared" si="226"/>
        <v>0</v>
      </c>
      <c r="BP302" s="10">
        <f t="shared" si="228"/>
        <v>0</v>
      </c>
      <c r="BQ302" s="10">
        <f t="shared" si="230"/>
        <v>0</v>
      </c>
      <c r="BR302" s="10">
        <f t="shared" si="232"/>
        <v>0</v>
      </c>
      <c r="BS302" s="10">
        <f t="shared" si="234"/>
        <v>0</v>
      </c>
      <c r="BT302" s="15">
        <f t="shared" si="236"/>
        <v>0</v>
      </c>
      <c r="BU302" s="15">
        <f t="shared" si="238"/>
        <v>0</v>
      </c>
      <c r="BV302" s="15">
        <f t="shared" si="240"/>
        <v>0</v>
      </c>
      <c r="BW302" s="15">
        <f t="shared" ref="BW302:BW304" si="242">BW$227*$A230</f>
        <v>0</v>
      </c>
      <c r="BX302" s="15">
        <f>BX$227*$A229</f>
        <v>0</v>
      </c>
      <c r="CA302" s="10">
        <f t="shared" si="222"/>
        <v>0</v>
      </c>
    </row>
    <row r="303" spans="1:79">
      <c r="A303" s="81">
        <f t="shared" si="223"/>
        <v>0</v>
      </c>
      <c r="B303" s="10">
        <f t="shared" si="224"/>
        <v>75</v>
      </c>
      <c r="C303" s="77">
        <f t="shared" si="225"/>
        <v>0</v>
      </c>
      <c r="D303" s="15">
        <f t="shared" si="227"/>
        <v>0</v>
      </c>
      <c r="E303" s="19">
        <f t="shared" si="229"/>
        <v>0</v>
      </c>
      <c r="F303" s="19">
        <f t="shared" si="231"/>
        <v>0</v>
      </c>
      <c r="G303" s="19">
        <f t="shared" si="233"/>
        <v>0</v>
      </c>
      <c r="H303" s="19">
        <f t="shared" si="235"/>
        <v>0</v>
      </c>
      <c r="I303" s="15">
        <f t="shared" si="237"/>
        <v>0</v>
      </c>
      <c r="J303" s="19">
        <f t="shared" si="239"/>
        <v>0</v>
      </c>
      <c r="K303" s="19">
        <f t="shared" si="241"/>
        <v>0</v>
      </c>
      <c r="L303" s="19">
        <f t="shared" ref="L303:L304" si="243">L$227*$A294</f>
        <v>0</v>
      </c>
      <c r="M303" s="19">
        <f t="shared" si="168"/>
        <v>0</v>
      </c>
      <c r="N303" s="19">
        <f t="shared" si="169"/>
        <v>0</v>
      </c>
      <c r="O303" s="19">
        <f t="shared" si="170"/>
        <v>0</v>
      </c>
      <c r="P303" s="19">
        <f t="shared" si="171"/>
        <v>0</v>
      </c>
      <c r="Q303" s="19">
        <f t="shared" si="172"/>
        <v>0</v>
      </c>
      <c r="R303" s="19">
        <f t="shared" si="173"/>
        <v>0</v>
      </c>
      <c r="S303" s="19">
        <f t="shared" si="174"/>
        <v>0</v>
      </c>
      <c r="T303" s="19">
        <f t="shared" si="175"/>
        <v>0</v>
      </c>
      <c r="U303" s="19">
        <f t="shared" si="176"/>
        <v>0</v>
      </c>
      <c r="V303" s="19">
        <f t="shared" si="177"/>
        <v>0</v>
      </c>
      <c r="W303" s="19">
        <f t="shared" si="178"/>
        <v>0</v>
      </c>
      <c r="X303" s="19">
        <f t="shared" si="179"/>
        <v>0</v>
      </c>
      <c r="Y303" s="19">
        <f t="shared" si="180"/>
        <v>0</v>
      </c>
      <c r="Z303" s="19">
        <f t="shared" si="181"/>
        <v>0</v>
      </c>
      <c r="AA303" s="19">
        <f t="shared" si="182"/>
        <v>0</v>
      </c>
      <c r="AB303" s="19">
        <f t="shared" si="183"/>
        <v>0</v>
      </c>
      <c r="AC303" s="19">
        <f t="shared" si="184"/>
        <v>0</v>
      </c>
      <c r="AD303" s="19">
        <f t="shared" si="185"/>
        <v>0</v>
      </c>
      <c r="AE303" s="19">
        <f t="shared" si="186"/>
        <v>0</v>
      </c>
      <c r="AF303" s="19">
        <f t="shared" si="187"/>
        <v>0</v>
      </c>
      <c r="AG303" s="19">
        <f t="shared" si="188"/>
        <v>0</v>
      </c>
      <c r="AH303" s="19">
        <f t="shared" si="189"/>
        <v>0</v>
      </c>
      <c r="AI303" s="19">
        <f t="shared" si="190"/>
        <v>0</v>
      </c>
      <c r="AJ303" s="19">
        <f t="shared" si="191"/>
        <v>0</v>
      </c>
      <c r="AK303" s="19">
        <f t="shared" si="192"/>
        <v>0</v>
      </c>
      <c r="AL303" s="19">
        <f t="shared" si="193"/>
        <v>0</v>
      </c>
      <c r="AM303" s="19">
        <f t="shared" si="194"/>
        <v>0</v>
      </c>
      <c r="AN303" s="19">
        <f t="shared" si="195"/>
        <v>0</v>
      </c>
      <c r="AO303" s="19">
        <f t="shared" si="196"/>
        <v>0</v>
      </c>
      <c r="AP303" s="19">
        <f t="shared" si="197"/>
        <v>0</v>
      </c>
      <c r="AQ303" s="19">
        <f t="shared" si="198"/>
        <v>0</v>
      </c>
      <c r="AR303" s="15">
        <f t="shared" si="199"/>
        <v>0</v>
      </c>
      <c r="AS303" s="17">
        <f t="shared" si="200"/>
        <v>0</v>
      </c>
      <c r="AT303" s="10">
        <f t="shared" si="201"/>
        <v>0</v>
      </c>
      <c r="AU303" s="10">
        <f t="shared" si="202"/>
        <v>0</v>
      </c>
      <c r="AV303" s="10">
        <f t="shared" si="203"/>
        <v>0</v>
      </c>
      <c r="AW303" s="10">
        <f t="shared" si="204"/>
        <v>0</v>
      </c>
      <c r="AX303" s="10">
        <f t="shared" si="205"/>
        <v>0</v>
      </c>
      <c r="AY303" s="10">
        <f t="shared" si="206"/>
        <v>0</v>
      </c>
      <c r="AZ303" s="10">
        <f t="shared" si="207"/>
        <v>0</v>
      </c>
      <c r="BA303" s="10">
        <f t="shared" si="208"/>
        <v>0</v>
      </c>
      <c r="BB303" s="18">
        <f t="shared" si="209"/>
        <v>0</v>
      </c>
      <c r="BC303" s="18">
        <f t="shared" si="210"/>
        <v>0</v>
      </c>
      <c r="BD303" s="10">
        <f t="shared" si="211"/>
        <v>0</v>
      </c>
      <c r="BE303" s="10">
        <f t="shared" si="212"/>
        <v>0</v>
      </c>
      <c r="BF303" s="10">
        <f t="shared" si="213"/>
        <v>0</v>
      </c>
      <c r="BG303" s="10">
        <f t="shared" si="214"/>
        <v>0</v>
      </c>
      <c r="BH303" s="10">
        <f t="shared" si="215"/>
        <v>0</v>
      </c>
      <c r="BI303" s="10">
        <f t="shared" si="216"/>
        <v>0</v>
      </c>
      <c r="BJ303" s="10">
        <f t="shared" si="217"/>
        <v>0</v>
      </c>
      <c r="BK303" s="10">
        <f t="shared" si="218"/>
        <v>0</v>
      </c>
      <c r="BL303" s="10">
        <f t="shared" si="219"/>
        <v>0</v>
      </c>
      <c r="BM303" s="10">
        <f t="shared" si="220"/>
        <v>0</v>
      </c>
      <c r="BN303" s="10">
        <f t="shared" si="221"/>
        <v>0</v>
      </c>
      <c r="BO303" s="10">
        <f t="shared" si="226"/>
        <v>0</v>
      </c>
      <c r="BP303" s="10">
        <f t="shared" si="228"/>
        <v>0</v>
      </c>
      <c r="BQ303" s="10">
        <f t="shared" si="230"/>
        <v>0</v>
      </c>
      <c r="BR303" s="10">
        <f t="shared" si="232"/>
        <v>0</v>
      </c>
      <c r="BS303" s="10">
        <f t="shared" si="234"/>
        <v>0</v>
      </c>
      <c r="BT303" s="15">
        <f t="shared" si="236"/>
        <v>0</v>
      </c>
      <c r="BU303" s="15">
        <f t="shared" si="238"/>
        <v>0</v>
      </c>
      <c r="BV303" s="15">
        <f t="shared" si="240"/>
        <v>0</v>
      </c>
      <c r="BW303" s="15">
        <f t="shared" si="242"/>
        <v>0</v>
      </c>
      <c r="BX303" s="15">
        <f t="shared" ref="BX303:BX304" si="244">BX$227*$A230</f>
        <v>0</v>
      </c>
      <c r="BY303" s="15">
        <f>BY$227*$A229</f>
        <v>0</v>
      </c>
      <c r="CA303" s="10">
        <f t="shared" si="222"/>
        <v>0</v>
      </c>
    </row>
    <row r="304" spans="1:79">
      <c r="A304" s="81">
        <f t="shared" si="223"/>
        <v>0</v>
      </c>
      <c r="B304" s="10">
        <f t="shared" si="224"/>
        <v>76</v>
      </c>
      <c r="C304" s="77">
        <f t="shared" si="225"/>
        <v>0</v>
      </c>
      <c r="D304" s="15">
        <f t="shared" si="227"/>
        <v>0</v>
      </c>
      <c r="E304" s="19">
        <f t="shared" si="229"/>
        <v>0</v>
      </c>
      <c r="F304" s="19">
        <f t="shared" si="231"/>
        <v>0</v>
      </c>
      <c r="G304" s="19">
        <f t="shared" si="233"/>
        <v>0</v>
      </c>
      <c r="H304" s="19">
        <f t="shared" si="235"/>
        <v>0</v>
      </c>
      <c r="I304" s="15">
        <f t="shared" si="237"/>
        <v>0</v>
      </c>
      <c r="J304" s="19">
        <f t="shared" si="239"/>
        <v>0</v>
      </c>
      <c r="K304" s="19">
        <f t="shared" si="241"/>
        <v>0</v>
      </c>
      <c r="L304" s="19">
        <f t="shared" si="243"/>
        <v>0</v>
      </c>
      <c r="M304" s="19">
        <f t="shared" ref="M304" si="245">M$227*$A294</f>
        <v>0</v>
      </c>
      <c r="N304" s="19">
        <f t="shared" si="169"/>
        <v>0</v>
      </c>
      <c r="O304" s="19">
        <f t="shared" si="170"/>
        <v>0</v>
      </c>
      <c r="P304" s="19">
        <f t="shared" si="171"/>
        <v>0</v>
      </c>
      <c r="Q304" s="19">
        <f t="shared" si="172"/>
        <v>0</v>
      </c>
      <c r="R304" s="19">
        <f t="shared" si="173"/>
        <v>0</v>
      </c>
      <c r="S304" s="19">
        <f t="shared" si="174"/>
        <v>0</v>
      </c>
      <c r="T304" s="19">
        <f t="shared" si="175"/>
        <v>0</v>
      </c>
      <c r="U304" s="19">
        <f t="shared" si="176"/>
        <v>0</v>
      </c>
      <c r="V304" s="19">
        <f t="shared" si="177"/>
        <v>0</v>
      </c>
      <c r="W304" s="19">
        <f t="shared" si="178"/>
        <v>0</v>
      </c>
      <c r="X304" s="19">
        <f t="shared" si="179"/>
        <v>0</v>
      </c>
      <c r="Y304" s="19">
        <f t="shared" si="180"/>
        <v>0</v>
      </c>
      <c r="Z304" s="19">
        <f t="shared" si="181"/>
        <v>0</v>
      </c>
      <c r="AA304" s="19">
        <f t="shared" si="182"/>
        <v>0</v>
      </c>
      <c r="AB304" s="19">
        <f t="shared" si="183"/>
        <v>0</v>
      </c>
      <c r="AC304" s="19">
        <f t="shared" si="184"/>
        <v>0</v>
      </c>
      <c r="AD304" s="19">
        <f t="shared" si="185"/>
        <v>0</v>
      </c>
      <c r="AE304" s="19">
        <f t="shared" si="186"/>
        <v>0</v>
      </c>
      <c r="AF304" s="19">
        <f t="shared" si="187"/>
        <v>0</v>
      </c>
      <c r="AG304" s="19">
        <f t="shared" si="188"/>
        <v>0</v>
      </c>
      <c r="AH304" s="19">
        <f t="shared" si="189"/>
        <v>0</v>
      </c>
      <c r="AI304" s="19">
        <f t="shared" si="190"/>
        <v>0</v>
      </c>
      <c r="AJ304" s="19">
        <f t="shared" si="191"/>
        <v>0</v>
      </c>
      <c r="AK304" s="19">
        <f t="shared" si="192"/>
        <v>0</v>
      </c>
      <c r="AL304" s="19">
        <f t="shared" si="193"/>
        <v>0</v>
      </c>
      <c r="AM304" s="19">
        <f t="shared" si="194"/>
        <v>0</v>
      </c>
      <c r="AN304" s="19">
        <f t="shared" si="195"/>
        <v>0</v>
      </c>
      <c r="AO304" s="19">
        <f t="shared" si="196"/>
        <v>0</v>
      </c>
      <c r="AP304" s="19">
        <f t="shared" si="197"/>
        <v>0</v>
      </c>
      <c r="AQ304" s="19">
        <f t="shared" si="198"/>
        <v>0</v>
      </c>
      <c r="AR304" s="15">
        <f t="shared" si="199"/>
        <v>0</v>
      </c>
      <c r="AS304" s="17">
        <f t="shared" si="200"/>
        <v>0</v>
      </c>
      <c r="AT304" s="10">
        <f t="shared" si="201"/>
        <v>0</v>
      </c>
      <c r="AU304" s="10">
        <f t="shared" si="202"/>
        <v>0</v>
      </c>
      <c r="AV304" s="10">
        <f t="shared" si="203"/>
        <v>0</v>
      </c>
      <c r="AW304" s="10">
        <f t="shared" si="204"/>
        <v>0</v>
      </c>
      <c r="AX304" s="10">
        <f t="shared" si="205"/>
        <v>0</v>
      </c>
      <c r="AY304" s="10">
        <f t="shared" si="206"/>
        <v>0</v>
      </c>
      <c r="AZ304" s="10">
        <f t="shared" si="207"/>
        <v>0</v>
      </c>
      <c r="BA304" s="10">
        <f t="shared" si="208"/>
        <v>0</v>
      </c>
      <c r="BB304" s="18">
        <f t="shared" si="209"/>
        <v>0</v>
      </c>
      <c r="BC304" s="18">
        <f t="shared" si="210"/>
        <v>0</v>
      </c>
      <c r="BD304" s="10">
        <f t="shared" si="211"/>
        <v>0</v>
      </c>
      <c r="BE304" s="10">
        <f t="shared" si="212"/>
        <v>0</v>
      </c>
      <c r="BF304" s="10">
        <f t="shared" si="213"/>
        <v>0</v>
      </c>
      <c r="BG304" s="10">
        <f t="shared" si="214"/>
        <v>0</v>
      </c>
      <c r="BH304" s="10">
        <f t="shared" si="215"/>
        <v>0</v>
      </c>
      <c r="BI304" s="10">
        <f t="shared" si="216"/>
        <v>0</v>
      </c>
      <c r="BJ304" s="10">
        <f t="shared" si="217"/>
        <v>0</v>
      </c>
      <c r="BK304" s="10">
        <f t="shared" si="218"/>
        <v>0</v>
      </c>
      <c r="BL304" s="10">
        <f t="shared" si="219"/>
        <v>0</v>
      </c>
      <c r="BM304" s="10">
        <f t="shared" si="220"/>
        <v>0</v>
      </c>
      <c r="BN304" s="10">
        <f t="shared" si="221"/>
        <v>0</v>
      </c>
      <c r="BO304" s="10">
        <f t="shared" si="226"/>
        <v>0</v>
      </c>
      <c r="BP304" s="10">
        <f t="shared" si="228"/>
        <v>0</v>
      </c>
      <c r="BQ304" s="10">
        <f t="shared" si="230"/>
        <v>0</v>
      </c>
      <c r="BR304" s="10">
        <f t="shared" si="232"/>
        <v>0</v>
      </c>
      <c r="BS304" s="10">
        <f t="shared" si="234"/>
        <v>0</v>
      </c>
      <c r="BT304" s="15">
        <f t="shared" si="236"/>
        <v>0</v>
      </c>
      <c r="BU304" s="15">
        <f t="shared" si="238"/>
        <v>0</v>
      </c>
      <c r="BV304" s="15">
        <f t="shared" si="240"/>
        <v>0</v>
      </c>
      <c r="BW304" s="15">
        <f t="shared" si="242"/>
        <v>0</v>
      </c>
      <c r="BX304" s="15">
        <f t="shared" si="244"/>
        <v>0</v>
      </c>
      <c r="BY304" s="15">
        <f>BY$227*$A230</f>
        <v>0</v>
      </c>
      <c r="BZ304" s="15">
        <f>BZ$227*$A229</f>
        <v>0</v>
      </c>
      <c r="CA304" s="10">
        <f t="shared" si="222"/>
        <v>0</v>
      </c>
    </row>
    <row r="305" spans="1:79">
      <c r="A305" s="10"/>
      <c r="B305" s="10"/>
      <c r="C305" s="71" t="s">
        <v>148</v>
      </c>
      <c r="D305" s="71" t="s">
        <v>148</v>
      </c>
      <c r="E305" s="71" t="s">
        <v>148</v>
      </c>
      <c r="F305" s="71" t="s">
        <v>148</v>
      </c>
      <c r="G305" s="71" t="s">
        <v>148</v>
      </c>
      <c r="H305" s="71" t="s">
        <v>148</v>
      </c>
      <c r="I305" s="71" t="s">
        <v>148</v>
      </c>
      <c r="J305" s="71" t="s">
        <v>148</v>
      </c>
      <c r="K305" s="71" t="s">
        <v>148</v>
      </c>
      <c r="L305" s="71" t="s">
        <v>148</v>
      </c>
      <c r="M305" s="71" t="s">
        <v>148</v>
      </c>
      <c r="N305" s="71" t="s">
        <v>148</v>
      </c>
      <c r="O305" s="71" t="s">
        <v>148</v>
      </c>
      <c r="P305" s="71" t="s">
        <v>148</v>
      </c>
      <c r="Q305" s="71" t="s">
        <v>148</v>
      </c>
      <c r="R305" s="71" t="s">
        <v>148</v>
      </c>
      <c r="S305" s="71" t="s">
        <v>148</v>
      </c>
      <c r="T305" s="71" t="s">
        <v>148</v>
      </c>
      <c r="U305" s="71" t="s">
        <v>148</v>
      </c>
      <c r="V305" s="71" t="s">
        <v>148</v>
      </c>
      <c r="W305" s="71" t="s">
        <v>148</v>
      </c>
      <c r="X305" s="71" t="s">
        <v>148</v>
      </c>
      <c r="Y305" s="71" t="s">
        <v>148</v>
      </c>
      <c r="Z305" s="71" t="s">
        <v>148</v>
      </c>
      <c r="AA305" s="71" t="s">
        <v>148</v>
      </c>
      <c r="AB305" s="71" t="s">
        <v>148</v>
      </c>
      <c r="AC305" s="71" t="s">
        <v>148</v>
      </c>
      <c r="AD305" s="71" t="s">
        <v>148</v>
      </c>
      <c r="AE305" s="71" t="s">
        <v>148</v>
      </c>
      <c r="AF305" s="71" t="s">
        <v>148</v>
      </c>
      <c r="AG305" s="71" t="s">
        <v>148</v>
      </c>
      <c r="AH305" s="71" t="s">
        <v>148</v>
      </c>
      <c r="AI305" s="71" t="s">
        <v>148</v>
      </c>
      <c r="AJ305" s="71" t="s">
        <v>148</v>
      </c>
      <c r="AK305" s="71" t="s">
        <v>148</v>
      </c>
      <c r="AL305" s="71" t="s">
        <v>148</v>
      </c>
      <c r="AM305" s="71" t="s">
        <v>148</v>
      </c>
      <c r="AN305" s="71" t="s">
        <v>148</v>
      </c>
      <c r="AO305" s="71" t="s">
        <v>148</v>
      </c>
      <c r="AP305" s="71" t="s">
        <v>148</v>
      </c>
      <c r="AQ305" s="71" t="s">
        <v>148</v>
      </c>
      <c r="AR305" s="71" t="s">
        <v>148</v>
      </c>
      <c r="AS305" s="71" t="s">
        <v>148</v>
      </c>
      <c r="AT305" s="71" t="s">
        <v>148</v>
      </c>
      <c r="AU305" s="71" t="s">
        <v>148</v>
      </c>
      <c r="AV305" s="71" t="s">
        <v>148</v>
      </c>
      <c r="AW305" s="71" t="s">
        <v>148</v>
      </c>
      <c r="AX305" s="71" t="s">
        <v>148</v>
      </c>
      <c r="AY305" s="71" t="s">
        <v>148</v>
      </c>
      <c r="AZ305" s="71" t="s">
        <v>148</v>
      </c>
      <c r="BA305" s="71" t="s">
        <v>148</v>
      </c>
      <c r="BB305" s="71" t="s">
        <v>148</v>
      </c>
      <c r="BC305" s="71" t="s">
        <v>148</v>
      </c>
      <c r="BD305" s="71" t="s">
        <v>148</v>
      </c>
      <c r="BE305" s="71" t="s">
        <v>148</v>
      </c>
      <c r="BF305" s="71" t="s">
        <v>148</v>
      </c>
      <c r="BG305" s="71" t="s">
        <v>148</v>
      </c>
      <c r="BH305" s="71" t="s">
        <v>148</v>
      </c>
      <c r="BI305" s="71" t="s">
        <v>148</v>
      </c>
      <c r="BJ305" s="71" t="s">
        <v>148</v>
      </c>
      <c r="BK305" s="71" t="s">
        <v>148</v>
      </c>
      <c r="BL305" s="71" t="s">
        <v>148</v>
      </c>
      <c r="BM305" s="71" t="s">
        <v>148</v>
      </c>
      <c r="BN305" s="71" t="s">
        <v>148</v>
      </c>
      <c r="BO305" s="71" t="s">
        <v>148</v>
      </c>
      <c r="BP305" s="71" t="s">
        <v>148</v>
      </c>
      <c r="BQ305" s="71" t="s">
        <v>148</v>
      </c>
      <c r="BR305" s="71" t="s">
        <v>148</v>
      </c>
      <c r="BS305" s="71" t="s">
        <v>148</v>
      </c>
      <c r="BT305" s="71" t="s">
        <v>148</v>
      </c>
      <c r="BU305" s="71" t="s">
        <v>148</v>
      </c>
      <c r="BV305" s="71" t="s">
        <v>148</v>
      </c>
      <c r="BW305" s="71" t="s">
        <v>148</v>
      </c>
      <c r="BX305" s="71" t="s">
        <v>148</v>
      </c>
      <c r="BY305" s="71" t="s">
        <v>148</v>
      </c>
      <c r="BZ305" s="71" t="s">
        <v>148</v>
      </c>
      <c r="CA305" s="71" t="s">
        <v>148</v>
      </c>
    </row>
    <row r="306" spans="1:79">
      <c r="A306" s="79">
        <f>SUM(A229:A304)</f>
        <v>0.99999999999999989</v>
      </c>
      <c r="B306" s="10"/>
      <c r="C306" s="10">
        <f>SUM(C$229:C$304)</f>
        <v>0</v>
      </c>
      <c r="D306" s="10">
        <f t="shared" ref="D306:BO306" si="246">SUM(D$229:D$304)</f>
        <v>8308.6038949336325</v>
      </c>
      <c r="E306" s="10">
        <f t="shared" si="246"/>
        <v>8469.7098625752933</v>
      </c>
      <c r="F306" s="10">
        <f t="shared" si="246"/>
        <v>8600.5621191384671</v>
      </c>
      <c r="G306" s="10">
        <f t="shared" si="246"/>
        <v>8747.3065062368441</v>
      </c>
      <c r="H306" s="10">
        <f t="shared" si="246"/>
        <v>8895.9277900378747</v>
      </c>
      <c r="I306" s="10">
        <f t="shared" si="246"/>
        <v>9043.4871911460577</v>
      </c>
      <c r="J306" s="10">
        <f t="shared" si="246"/>
        <v>9192.8466030177806</v>
      </c>
      <c r="K306" s="10">
        <f t="shared" si="246"/>
        <v>9344.0147757795585</v>
      </c>
      <c r="L306" s="10">
        <f t="shared" si="246"/>
        <v>9497.0003200802112</v>
      </c>
      <c r="M306" s="10">
        <f t="shared" si="246"/>
        <v>9651.8117083526049</v>
      </c>
      <c r="N306" s="10">
        <f t="shared" si="246"/>
        <v>9808.4572762583957</v>
      </c>
      <c r="O306" s="10">
        <f t="shared" si="246"/>
        <v>9966.9452243144951</v>
      </c>
      <c r="P306" s="10">
        <f t="shared" si="246"/>
        <v>10127.283619699736</v>
      </c>
      <c r="Q306" s="10">
        <f t="shared" si="246"/>
        <v>10289.480398240035</v>
      </c>
      <c r="R306" s="10">
        <f t="shared" si="246"/>
        <v>10453.54336656994</v>
      </c>
      <c r="S306" s="10">
        <f t="shared" si="246"/>
        <v>10619.480204468253</v>
      </c>
      <c r="T306" s="10">
        <f t="shared" si="246"/>
        <v>10787.298467365204</v>
      </c>
      <c r="U306" s="10">
        <f t="shared" si="246"/>
        <v>10957.005589018443</v>
      </c>
      <c r="V306" s="10">
        <f t="shared" si="246"/>
        <v>11128.608884354573</v>
      </c>
      <c r="W306" s="10">
        <f t="shared" si="246"/>
        <v>11302.115552473255</v>
      </c>
      <c r="X306" s="10">
        <f t="shared" si="246"/>
        <v>11477.532679810103</v>
      </c>
      <c r="Y306" s="10">
        <f t="shared" si="246"/>
        <v>11654.867243454872</v>
      </c>
      <c r="Z306" s="10">
        <f t="shared" si="246"/>
        <v>0</v>
      </c>
      <c r="AA306" s="10">
        <f t="shared" si="246"/>
        <v>0</v>
      </c>
      <c r="AB306" s="10">
        <f t="shared" si="246"/>
        <v>0</v>
      </c>
      <c r="AC306" s="10">
        <f t="shared" si="246"/>
        <v>0</v>
      </c>
      <c r="AD306" s="10">
        <f t="shared" si="246"/>
        <v>0</v>
      </c>
      <c r="AE306" s="10">
        <f t="shared" si="246"/>
        <v>0</v>
      </c>
      <c r="AF306" s="10">
        <f t="shared" si="246"/>
        <v>0</v>
      </c>
      <c r="AG306" s="10">
        <f t="shared" si="246"/>
        <v>0</v>
      </c>
      <c r="AH306" s="10">
        <f t="shared" si="246"/>
        <v>0</v>
      </c>
      <c r="AI306" s="10">
        <f t="shared" si="246"/>
        <v>0</v>
      </c>
      <c r="AJ306" s="10">
        <f t="shared" si="246"/>
        <v>0</v>
      </c>
      <c r="AK306" s="10">
        <f t="shared" si="246"/>
        <v>0</v>
      </c>
      <c r="AL306" s="10">
        <f t="shared" si="246"/>
        <v>0</v>
      </c>
      <c r="AM306" s="10">
        <f t="shared" si="246"/>
        <v>0</v>
      </c>
      <c r="AN306" s="10">
        <f t="shared" si="246"/>
        <v>0</v>
      </c>
      <c r="AO306" s="10">
        <f t="shared" si="246"/>
        <v>0</v>
      </c>
      <c r="AP306" s="10">
        <f t="shared" si="246"/>
        <v>0</v>
      </c>
      <c r="AQ306" s="10">
        <f t="shared" si="246"/>
        <v>0</v>
      </c>
      <c r="AR306" s="10">
        <f t="shared" si="246"/>
        <v>0</v>
      </c>
      <c r="AS306" s="10">
        <f t="shared" si="246"/>
        <v>0</v>
      </c>
      <c r="AT306" s="10">
        <f t="shared" si="246"/>
        <v>0</v>
      </c>
      <c r="AU306" s="10">
        <f t="shared" si="246"/>
        <v>0</v>
      </c>
      <c r="AV306" s="10">
        <f t="shared" si="246"/>
        <v>0</v>
      </c>
      <c r="AW306" s="10">
        <f t="shared" si="246"/>
        <v>0</v>
      </c>
      <c r="AX306" s="10">
        <f t="shared" si="246"/>
        <v>0</v>
      </c>
      <c r="AY306" s="10">
        <f t="shared" si="246"/>
        <v>0</v>
      </c>
      <c r="AZ306" s="10">
        <f t="shared" si="246"/>
        <v>0</v>
      </c>
      <c r="BA306" s="10">
        <f t="shared" si="246"/>
        <v>0</v>
      </c>
      <c r="BB306" s="10">
        <f t="shared" si="246"/>
        <v>0</v>
      </c>
      <c r="BC306" s="10">
        <f t="shared" si="246"/>
        <v>0</v>
      </c>
      <c r="BD306" s="10">
        <f t="shared" si="246"/>
        <v>0</v>
      </c>
      <c r="BE306" s="10">
        <f t="shared" si="246"/>
        <v>0</v>
      </c>
      <c r="BF306" s="10">
        <f t="shared" si="246"/>
        <v>0</v>
      </c>
      <c r="BG306" s="10">
        <f t="shared" si="246"/>
        <v>0</v>
      </c>
      <c r="BH306" s="10">
        <f t="shared" si="246"/>
        <v>0</v>
      </c>
      <c r="BI306" s="10">
        <f t="shared" si="246"/>
        <v>0</v>
      </c>
      <c r="BJ306" s="10">
        <f t="shared" si="246"/>
        <v>0</v>
      </c>
      <c r="BK306" s="10">
        <f t="shared" si="246"/>
        <v>0</v>
      </c>
      <c r="BL306" s="10">
        <f t="shared" si="246"/>
        <v>0</v>
      </c>
      <c r="BM306" s="10">
        <f t="shared" si="246"/>
        <v>0</v>
      </c>
      <c r="BN306" s="10">
        <f t="shared" si="246"/>
        <v>0</v>
      </c>
      <c r="BO306" s="10">
        <f t="shared" si="246"/>
        <v>0</v>
      </c>
      <c r="BP306" s="10">
        <f t="shared" ref="BP306:CA306" si="247">SUM(BP$229:BP$304)</f>
        <v>0</v>
      </c>
      <c r="BQ306" s="10">
        <f t="shared" si="247"/>
        <v>0</v>
      </c>
      <c r="BR306" s="10">
        <f t="shared" si="247"/>
        <v>0</v>
      </c>
      <c r="BS306" s="10">
        <f t="shared" si="247"/>
        <v>0</v>
      </c>
      <c r="BT306" s="10">
        <f t="shared" si="247"/>
        <v>0</v>
      </c>
      <c r="BU306" s="10">
        <f t="shared" si="247"/>
        <v>0</v>
      </c>
      <c r="BV306" s="10">
        <f t="shared" si="247"/>
        <v>0</v>
      </c>
      <c r="BW306" s="10">
        <f t="shared" si="247"/>
        <v>0</v>
      </c>
      <c r="BX306" s="10">
        <f t="shared" si="247"/>
        <v>0</v>
      </c>
      <c r="BY306" s="10">
        <f t="shared" si="247"/>
        <v>0</v>
      </c>
      <c r="BZ306" s="10">
        <f t="shared" si="247"/>
        <v>0</v>
      </c>
      <c r="CA306" s="10">
        <f t="shared" si="247"/>
        <v>218323.88927732565</v>
      </c>
    </row>
    <row r="307" spans="1:79">
      <c r="A307" s="10"/>
      <c r="B307" s="10"/>
      <c r="C307" s="10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</row>
    <row r="308" spans="1:79">
      <c r="A308" s="10"/>
      <c r="B308" s="10"/>
      <c r="C308" s="10"/>
      <c r="D308" s="10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</row>
    <row r="309" spans="1:79">
      <c r="A309" s="10"/>
      <c r="B309" s="10"/>
      <c r="C309" s="10"/>
      <c r="D309" s="10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</row>
    <row r="310" spans="1:79">
      <c r="A310" s="10"/>
      <c r="B310" s="10"/>
      <c r="C310" s="10"/>
      <c r="D310" s="10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</row>
    <row r="311" spans="1:79">
      <c r="A311" s="10"/>
      <c r="B311" s="10"/>
      <c r="C311" s="10"/>
      <c r="D311" s="10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76"/>
      <c r="BE311" s="76"/>
      <c r="BF311" s="76"/>
      <c r="BG311" s="76"/>
    </row>
    <row r="312" spans="1:79">
      <c r="A312" s="10"/>
      <c r="B312" s="10"/>
      <c r="C312" s="10"/>
      <c r="D312" s="10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76"/>
      <c r="BE312" s="76"/>
      <c r="BF312" s="76"/>
      <c r="BG312" s="76"/>
    </row>
    <row r="313" spans="1:79">
      <c r="A313" s="10"/>
      <c r="B313" s="10"/>
      <c r="C313" s="10"/>
      <c r="D313" s="10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76"/>
      <c r="BE313" s="76"/>
      <c r="BF313" s="76"/>
      <c r="BG313" s="76"/>
    </row>
    <row r="314" spans="1:79">
      <c r="A314" s="10"/>
      <c r="B314" s="10"/>
      <c r="C314" s="10"/>
      <c r="D314" s="10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76"/>
      <c r="BE314" s="76"/>
      <c r="BF314" s="76"/>
      <c r="BG314" s="76"/>
    </row>
    <row r="315" spans="1:79">
      <c r="A315" s="9" t="s">
        <v>178</v>
      </c>
      <c r="B315" s="10"/>
      <c r="C315" s="10"/>
      <c r="D315" s="10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76"/>
      <c r="BE315" s="76"/>
      <c r="BF315" s="76"/>
      <c r="BG315" s="76"/>
    </row>
    <row r="316" spans="1:79">
      <c r="A316" s="10"/>
      <c r="B316" s="10"/>
      <c r="C316" s="10"/>
      <c r="D316" s="10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S316" s="10"/>
      <c r="AT316" s="17"/>
      <c r="AU316" s="10"/>
      <c r="AV316" s="10"/>
      <c r="AW316" s="10"/>
      <c r="AX316" s="10"/>
      <c r="AY316" s="10"/>
      <c r="AZ316" s="10"/>
      <c r="BA316" s="10"/>
      <c r="BB316" s="10"/>
      <c r="BC316" s="18"/>
      <c r="BD316" s="18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76"/>
      <c r="BR316" s="76"/>
      <c r="BS316" s="76"/>
      <c r="BT316" s="76"/>
    </row>
    <row r="317" spans="1:79">
      <c r="A317" s="9" t="s">
        <v>171</v>
      </c>
      <c r="B317" s="10">
        <f>$D$4</f>
        <v>4</v>
      </c>
      <c r="C317" s="10"/>
      <c r="D317" s="10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S317" s="10"/>
      <c r="AT317" s="17"/>
      <c r="AU317" s="10"/>
      <c r="AV317" s="10"/>
      <c r="AW317" s="10"/>
      <c r="AX317" s="10"/>
      <c r="AY317" s="10"/>
      <c r="AZ317" s="10"/>
      <c r="BA317" s="10"/>
      <c r="BB317" s="10"/>
      <c r="BC317" s="18"/>
      <c r="BD317" s="18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76"/>
      <c r="BR317" s="76"/>
      <c r="BS317" s="76"/>
      <c r="BT317" s="76"/>
    </row>
    <row r="318" spans="1:79">
      <c r="A318" s="9"/>
      <c r="B318" s="10"/>
      <c r="C318" s="10"/>
      <c r="D318" s="10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S318" s="10"/>
      <c r="AT318" s="17"/>
      <c r="AU318" s="10"/>
      <c r="AV318" s="10"/>
      <c r="AW318" s="10"/>
      <c r="AX318" s="10"/>
      <c r="AY318" s="10"/>
      <c r="AZ318" s="10"/>
      <c r="BA318" s="10"/>
      <c r="BB318" s="10"/>
      <c r="BC318" s="18"/>
      <c r="BD318" s="18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76"/>
      <c r="BR318" s="76"/>
      <c r="BS318" s="76"/>
      <c r="BT318" s="76"/>
    </row>
    <row r="319" spans="1:79">
      <c r="A319" s="10"/>
      <c r="B319" s="10"/>
      <c r="C319" s="10">
        <f>+B319+1</f>
        <v>1</v>
      </c>
      <c r="D319" s="10">
        <f t="shared" ref="D319:BO319" si="248">+C319+1</f>
        <v>2</v>
      </c>
      <c r="E319" s="10">
        <f t="shared" si="248"/>
        <v>3</v>
      </c>
      <c r="F319" s="10">
        <f t="shared" si="248"/>
        <v>4</v>
      </c>
      <c r="G319" s="10">
        <f t="shared" si="248"/>
        <v>5</v>
      </c>
      <c r="H319" s="10">
        <f t="shared" si="248"/>
        <v>6</v>
      </c>
      <c r="I319" s="10">
        <f t="shared" si="248"/>
        <v>7</v>
      </c>
      <c r="J319" s="10">
        <f t="shared" si="248"/>
        <v>8</v>
      </c>
      <c r="K319" s="10">
        <f t="shared" si="248"/>
        <v>9</v>
      </c>
      <c r="L319" s="10">
        <f t="shared" si="248"/>
        <v>10</v>
      </c>
      <c r="M319" s="10">
        <f t="shared" si="248"/>
        <v>11</v>
      </c>
      <c r="N319" s="10">
        <f t="shared" si="248"/>
        <v>12</v>
      </c>
      <c r="O319" s="10">
        <f t="shared" si="248"/>
        <v>13</v>
      </c>
      <c r="P319" s="10">
        <f t="shared" si="248"/>
        <v>14</v>
      </c>
      <c r="Q319" s="10">
        <f t="shared" si="248"/>
        <v>15</v>
      </c>
      <c r="R319" s="10">
        <f t="shared" si="248"/>
        <v>16</v>
      </c>
      <c r="S319" s="10">
        <f t="shared" si="248"/>
        <v>17</v>
      </c>
      <c r="T319" s="10">
        <f t="shared" si="248"/>
        <v>18</v>
      </c>
      <c r="U319" s="10">
        <f t="shared" si="248"/>
        <v>19</v>
      </c>
      <c r="V319" s="10">
        <f t="shared" si="248"/>
        <v>20</v>
      </c>
      <c r="W319" s="10">
        <f t="shared" si="248"/>
        <v>21</v>
      </c>
      <c r="X319" s="10">
        <f t="shared" si="248"/>
        <v>22</v>
      </c>
      <c r="Y319" s="10">
        <f t="shared" si="248"/>
        <v>23</v>
      </c>
      <c r="Z319" s="10">
        <f t="shared" si="248"/>
        <v>24</v>
      </c>
      <c r="AA319" s="10">
        <f t="shared" si="248"/>
        <v>25</v>
      </c>
      <c r="AB319" s="10">
        <f t="shared" si="248"/>
        <v>26</v>
      </c>
      <c r="AC319" s="10">
        <f t="shared" si="248"/>
        <v>27</v>
      </c>
      <c r="AD319" s="10">
        <f t="shared" si="248"/>
        <v>28</v>
      </c>
      <c r="AE319" s="10">
        <f t="shared" si="248"/>
        <v>29</v>
      </c>
      <c r="AF319" s="10">
        <f t="shared" si="248"/>
        <v>30</v>
      </c>
      <c r="AG319" s="10">
        <f t="shared" si="248"/>
        <v>31</v>
      </c>
      <c r="AH319" s="10">
        <f t="shared" si="248"/>
        <v>32</v>
      </c>
      <c r="AI319" s="10">
        <f t="shared" si="248"/>
        <v>33</v>
      </c>
      <c r="AJ319" s="10">
        <f t="shared" si="248"/>
        <v>34</v>
      </c>
      <c r="AK319" s="10">
        <f t="shared" si="248"/>
        <v>35</v>
      </c>
      <c r="AL319" s="10">
        <f t="shared" si="248"/>
        <v>36</v>
      </c>
      <c r="AM319" s="10">
        <f t="shared" si="248"/>
        <v>37</v>
      </c>
      <c r="AN319" s="10">
        <f t="shared" si="248"/>
        <v>38</v>
      </c>
      <c r="AO319" s="10">
        <f t="shared" si="248"/>
        <v>39</v>
      </c>
      <c r="AP319" s="10">
        <f t="shared" si="248"/>
        <v>40</v>
      </c>
      <c r="AQ319" s="10">
        <f t="shared" si="248"/>
        <v>41</v>
      </c>
      <c r="AR319" s="10">
        <f t="shared" si="248"/>
        <v>42</v>
      </c>
      <c r="AS319" s="10">
        <f t="shared" si="248"/>
        <v>43</v>
      </c>
      <c r="AT319" s="10">
        <f t="shared" si="248"/>
        <v>44</v>
      </c>
      <c r="AU319" s="10">
        <f t="shared" si="248"/>
        <v>45</v>
      </c>
      <c r="AV319" s="10">
        <f t="shared" si="248"/>
        <v>46</v>
      </c>
      <c r="AW319" s="10">
        <f t="shared" si="248"/>
        <v>47</v>
      </c>
      <c r="AX319" s="10">
        <f t="shared" si="248"/>
        <v>48</v>
      </c>
      <c r="AY319" s="10">
        <f t="shared" si="248"/>
        <v>49</v>
      </c>
      <c r="AZ319" s="10">
        <f t="shared" si="248"/>
        <v>50</v>
      </c>
      <c r="BA319" s="10">
        <f t="shared" si="248"/>
        <v>51</v>
      </c>
      <c r="BB319" s="10">
        <f t="shared" si="248"/>
        <v>52</v>
      </c>
      <c r="BC319" s="10">
        <f t="shared" si="248"/>
        <v>53</v>
      </c>
      <c r="BD319" s="10">
        <f t="shared" si="248"/>
        <v>54</v>
      </c>
      <c r="BE319" s="10">
        <f t="shared" si="248"/>
        <v>55</v>
      </c>
      <c r="BF319" s="10">
        <f t="shared" si="248"/>
        <v>56</v>
      </c>
      <c r="BG319" s="10">
        <f t="shared" si="248"/>
        <v>57</v>
      </c>
      <c r="BH319" s="10">
        <f t="shared" si="248"/>
        <v>58</v>
      </c>
      <c r="BI319" s="10">
        <f t="shared" si="248"/>
        <v>59</v>
      </c>
      <c r="BJ319" s="10">
        <f t="shared" si="248"/>
        <v>60</v>
      </c>
      <c r="BK319" s="10">
        <f t="shared" si="248"/>
        <v>61</v>
      </c>
      <c r="BL319" s="10">
        <f t="shared" si="248"/>
        <v>62</v>
      </c>
      <c r="BM319" s="10">
        <f t="shared" si="248"/>
        <v>63</v>
      </c>
      <c r="BN319" s="10">
        <f t="shared" si="248"/>
        <v>64</v>
      </c>
      <c r="BO319" s="10">
        <f t="shared" si="248"/>
        <v>65</v>
      </c>
      <c r="BP319" s="10">
        <f t="shared" ref="BP319:BZ319" si="249">+BO319+1</f>
        <v>66</v>
      </c>
      <c r="BQ319" s="10">
        <f t="shared" si="249"/>
        <v>67</v>
      </c>
      <c r="BR319" s="10">
        <f t="shared" si="249"/>
        <v>68</v>
      </c>
      <c r="BS319" s="10">
        <f t="shared" si="249"/>
        <v>69</v>
      </c>
      <c r="BT319" s="10">
        <f t="shared" si="249"/>
        <v>70</v>
      </c>
      <c r="BU319" s="10">
        <f t="shared" si="249"/>
        <v>71</v>
      </c>
      <c r="BV319" s="10">
        <f t="shared" si="249"/>
        <v>72</v>
      </c>
      <c r="BW319" s="10">
        <f t="shared" si="249"/>
        <v>73</v>
      </c>
      <c r="BX319" s="10">
        <f t="shared" si="249"/>
        <v>74</v>
      </c>
      <c r="BY319" s="10">
        <f t="shared" si="249"/>
        <v>75</v>
      </c>
      <c r="BZ319" s="10">
        <f t="shared" si="249"/>
        <v>76</v>
      </c>
      <c r="CA319" s="15" t="s">
        <v>78</v>
      </c>
    </row>
    <row r="320" spans="1:79">
      <c r="A320" s="10"/>
      <c r="B320" s="10"/>
      <c r="C320" s="71" t="s">
        <v>28</v>
      </c>
      <c r="D320" s="71" t="s">
        <v>28</v>
      </c>
      <c r="E320" s="71" t="s">
        <v>28</v>
      </c>
      <c r="F320" s="71" t="s">
        <v>28</v>
      </c>
      <c r="G320" s="71" t="s">
        <v>28</v>
      </c>
      <c r="H320" s="71" t="s">
        <v>28</v>
      </c>
      <c r="I320" s="71" t="s">
        <v>28</v>
      </c>
      <c r="J320" s="71" t="s">
        <v>28</v>
      </c>
      <c r="K320" s="71" t="s">
        <v>28</v>
      </c>
      <c r="L320" s="71" t="s">
        <v>28</v>
      </c>
      <c r="M320" s="71" t="s">
        <v>28</v>
      </c>
      <c r="N320" s="71" t="s">
        <v>28</v>
      </c>
      <c r="O320" s="71" t="s">
        <v>28</v>
      </c>
      <c r="P320" s="71" t="s">
        <v>28</v>
      </c>
      <c r="Q320" s="71" t="s">
        <v>28</v>
      </c>
      <c r="R320" s="71" t="s">
        <v>28</v>
      </c>
      <c r="S320" s="71" t="s">
        <v>28</v>
      </c>
      <c r="T320" s="71" t="s">
        <v>28</v>
      </c>
      <c r="U320" s="71" t="s">
        <v>28</v>
      </c>
      <c r="V320" s="71" t="s">
        <v>28</v>
      </c>
      <c r="W320" s="71" t="s">
        <v>28</v>
      </c>
      <c r="X320" s="71" t="s">
        <v>28</v>
      </c>
      <c r="Y320" s="71" t="s">
        <v>28</v>
      </c>
      <c r="Z320" s="71" t="s">
        <v>28</v>
      </c>
      <c r="AA320" s="71" t="s">
        <v>28</v>
      </c>
      <c r="AB320" s="71" t="s">
        <v>28</v>
      </c>
      <c r="AC320" s="71" t="s">
        <v>28</v>
      </c>
      <c r="AD320" s="71" t="s">
        <v>28</v>
      </c>
      <c r="AE320" s="71" t="s">
        <v>28</v>
      </c>
      <c r="AF320" s="71" t="s">
        <v>28</v>
      </c>
      <c r="AG320" s="71" t="s">
        <v>28</v>
      </c>
      <c r="AH320" s="71" t="s">
        <v>28</v>
      </c>
      <c r="AI320" s="71" t="s">
        <v>28</v>
      </c>
      <c r="AJ320" s="71" t="s">
        <v>28</v>
      </c>
      <c r="AK320" s="71" t="s">
        <v>28</v>
      </c>
      <c r="AL320" s="71" t="s">
        <v>28</v>
      </c>
      <c r="AM320" s="71" t="s">
        <v>28</v>
      </c>
      <c r="AN320" s="71" t="s">
        <v>28</v>
      </c>
      <c r="AO320" s="71" t="s">
        <v>28</v>
      </c>
      <c r="AP320" s="71" t="s">
        <v>28</v>
      </c>
      <c r="AQ320" s="71" t="s">
        <v>28</v>
      </c>
      <c r="AR320" s="71" t="s">
        <v>28</v>
      </c>
      <c r="AS320" s="71" t="s">
        <v>28</v>
      </c>
      <c r="AT320" s="71" t="s">
        <v>28</v>
      </c>
      <c r="AU320" s="71" t="s">
        <v>28</v>
      </c>
      <c r="AV320" s="71" t="s">
        <v>28</v>
      </c>
      <c r="AW320" s="71" t="s">
        <v>28</v>
      </c>
      <c r="AX320" s="71" t="s">
        <v>28</v>
      </c>
      <c r="AY320" s="71" t="s">
        <v>28</v>
      </c>
      <c r="AZ320" s="71" t="s">
        <v>28</v>
      </c>
      <c r="BA320" s="71" t="s">
        <v>28</v>
      </c>
      <c r="BB320" s="71" t="s">
        <v>28</v>
      </c>
      <c r="BC320" s="71" t="s">
        <v>28</v>
      </c>
      <c r="BD320" s="71" t="s">
        <v>28</v>
      </c>
      <c r="BE320" s="71" t="s">
        <v>28</v>
      </c>
      <c r="BF320" s="71" t="s">
        <v>28</v>
      </c>
      <c r="BG320" s="71" t="s">
        <v>28</v>
      </c>
      <c r="BH320" s="71" t="s">
        <v>28</v>
      </c>
      <c r="BI320" s="71" t="s">
        <v>28</v>
      </c>
      <c r="BJ320" s="71" t="s">
        <v>28</v>
      </c>
      <c r="BK320" s="71" t="s">
        <v>28</v>
      </c>
      <c r="BL320" s="71" t="s">
        <v>28</v>
      </c>
      <c r="BM320" s="71" t="s">
        <v>28</v>
      </c>
      <c r="BN320" s="71" t="s">
        <v>28</v>
      </c>
      <c r="BO320" s="71" t="s">
        <v>28</v>
      </c>
      <c r="BP320" s="71" t="s">
        <v>28</v>
      </c>
      <c r="BQ320" s="71" t="s">
        <v>28</v>
      </c>
      <c r="BR320" s="71" t="s">
        <v>28</v>
      </c>
      <c r="BS320" s="71" t="s">
        <v>28</v>
      </c>
      <c r="BT320" s="71" t="s">
        <v>28</v>
      </c>
      <c r="BU320" s="71" t="s">
        <v>28</v>
      </c>
      <c r="BV320" s="71" t="s">
        <v>28</v>
      </c>
      <c r="BW320" s="71" t="s">
        <v>28</v>
      </c>
      <c r="BX320" s="71" t="s">
        <v>28</v>
      </c>
      <c r="BY320" s="71" t="s">
        <v>28</v>
      </c>
      <c r="BZ320" s="71" t="s">
        <v>28</v>
      </c>
      <c r="CA320" s="71" t="s">
        <v>28</v>
      </c>
    </row>
    <row r="321" spans="1:79">
      <c r="A321" s="9" t="s">
        <v>72</v>
      </c>
      <c r="B321" s="9" t="s">
        <v>172</v>
      </c>
      <c r="C321" s="10">
        <f>$B28</f>
        <v>0</v>
      </c>
      <c r="D321" s="10">
        <f>$B29</f>
        <v>8308.6038949336325</v>
      </c>
      <c r="E321" s="75">
        <f>$B30</f>
        <v>8469.7098625752933</v>
      </c>
      <c r="F321" s="75">
        <f>$B31</f>
        <v>8600.5621191384671</v>
      </c>
      <c r="G321" s="75">
        <f>$B32</f>
        <v>8747.3065062368423</v>
      </c>
      <c r="H321" s="75">
        <f>$B33</f>
        <v>8895.9277900378747</v>
      </c>
      <c r="I321" s="10">
        <f>$B34</f>
        <v>9043.4871911460577</v>
      </c>
      <c r="J321" s="75">
        <f>$B35</f>
        <v>9192.8466030177806</v>
      </c>
      <c r="K321" s="75">
        <f>$B36</f>
        <v>9344.0147757795585</v>
      </c>
      <c r="L321" s="75">
        <f>$B37</f>
        <v>9497.0003200802112</v>
      </c>
      <c r="M321" s="75">
        <f>$B38</f>
        <v>9651.8117083526049</v>
      </c>
      <c r="N321" s="75">
        <f>$B39</f>
        <v>9808.4572762583957</v>
      </c>
      <c r="O321" s="75">
        <f>$B40</f>
        <v>9966.9452243144951</v>
      </c>
      <c r="P321" s="75">
        <f>$B41</f>
        <v>10127.283619699732</v>
      </c>
      <c r="Q321" s="75">
        <f>$B42</f>
        <v>10289.480398240035</v>
      </c>
      <c r="R321" s="75">
        <f>$B43</f>
        <v>10453.54336656994</v>
      </c>
      <c r="S321" s="75">
        <f>$B44</f>
        <v>10619.480204468251</v>
      </c>
      <c r="T321" s="75">
        <f>$B45</f>
        <v>10787.298467365204</v>
      </c>
      <c r="U321" s="75">
        <f>$B46</f>
        <v>10957.005589018441</v>
      </c>
      <c r="V321" s="75">
        <f>$B47</f>
        <v>11128.608884354571</v>
      </c>
      <c r="W321" s="75">
        <f>$B48</f>
        <v>11302.115552473253</v>
      </c>
      <c r="X321" s="75">
        <f>$B49</f>
        <v>11477.532679810105</v>
      </c>
      <c r="Y321" s="75">
        <f>$B50</f>
        <v>11654.867243454873</v>
      </c>
      <c r="Z321" s="75">
        <f>$B51</f>
        <v>0</v>
      </c>
      <c r="AA321" s="75">
        <f>$B52</f>
        <v>0</v>
      </c>
      <c r="AB321" s="75">
        <f>$B53</f>
        <v>0</v>
      </c>
      <c r="AC321" s="75">
        <f>$B54</f>
        <v>0</v>
      </c>
      <c r="AD321" s="75">
        <f>$B55</f>
        <v>0</v>
      </c>
      <c r="AE321" s="75">
        <f>$B56</f>
        <v>0</v>
      </c>
      <c r="AF321" s="75">
        <f>$B57</f>
        <v>0</v>
      </c>
      <c r="AG321" s="75">
        <f>$B58</f>
        <v>0</v>
      </c>
      <c r="AH321" s="75">
        <f>$B59</f>
        <v>0</v>
      </c>
      <c r="AI321" s="75">
        <f>$B60</f>
        <v>0</v>
      </c>
      <c r="AJ321" s="75">
        <f>$B61</f>
        <v>0</v>
      </c>
      <c r="AK321" s="75">
        <f>$B62</f>
        <v>0</v>
      </c>
      <c r="AL321" s="75">
        <f>$B63</f>
        <v>0</v>
      </c>
      <c r="AM321" s="75">
        <f>$B64</f>
        <v>0</v>
      </c>
      <c r="AN321" s="75">
        <f>$B65</f>
        <v>0</v>
      </c>
      <c r="AO321" s="75">
        <f>$B66</f>
        <v>0</v>
      </c>
      <c r="AP321" s="75">
        <f>$B67</f>
        <v>0</v>
      </c>
      <c r="AQ321" s="75">
        <f>$B68</f>
        <v>0</v>
      </c>
      <c r="AR321" s="10">
        <f>$B69</f>
        <v>0</v>
      </c>
      <c r="AS321" s="10">
        <f>$B70</f>
        <v>0</v>
      </c>
      <c r="AT321" s="17">
        <f>$B71</f>
        <v>0</v>
      </c>
      <c r="AU321" s="10">
        <f>$B72</f>
        <v>0</v>
      </c>
      <c r="AV321" s="10">
        <f>$B73</f>
        <v>0</v>
      </c>
      <c r="AW321" s="10">
        <f>$B74</f>
        <v>0</v>
      </c>
      <c r="AX321" s="10">
        <f>$B75</f>
        <v>0</v>
      </c>
      <c r="AY321" s="10">
        <f>$B76</f>
        <v>0</v>
      </c>
      <c r="AZ321" s="10">
        <f>$B77</f>
        <v>0</v>
      </c>
      <c r="BA321" s="10">
        <f>$B78</f>
        <v>0</v>
      </c>
      <c r="BB321" s="10">
        <f>$B79</f>
        <v>0</v>
      </c>
      <c r="BC321" s="18">
        <f>$B80</f>
        <v>0</v>
      </c>
      <c r="BD321" s="18">
        <f>$B81</f>
        <v>0</v>
      </c>
      <c r="BE321" s="10">
        <f>$B82</f>
        <v>0</v>
      </c>
      <c r="BF321" s="10">
        <f>$B83</f>
        <v>0</v>
      </c>
      <c r="BG321" s="10">
        <f>$B84</f>
        <v>0</v>
      </c>
      <c r="BH321" s="10">
        <f>$B85</f>
        <v>0</v>
      </c>
      <c r="BI321" s="10">
        <f>$B86</f>
        <v>0</v>
      </c>
      <c r="BJ321" s="10">
        <f>$B87</f>
        <v>0</v>
      </c>
      <c r="BK321" s="10">
        <f>$B88</f>
        <v>0</v>
      </c>
      <c r="BL321" s="10">
        <f>$B89</f>
        <v>0</v>
      </c>
      <c r="BM321" s="10">
        <f>$B90</f>
        <v>0</v>
      </c>
      <c r="BN321" s="10">
        <f>$B91</f>
        <v>0</v>
      </c>
      <c r="BO321" s="10">
        <f>$B92</f>
        <v>0</v>
      </c>
      <c r="BP321" s="10">
        <f>$B93</f>
        <v>0</v>
      </c>
      <c r="BQ321" s="76">
        <f>$B94</f>
        <v>0</v>
      </c>
      <c r="BR321" s="76">
        <f>$B95</f>
        <v>0</v>
      </c>
      <c r="BS321" s="76">
        <f>$B96</f>
        <v>0</v>
      </c>
      <c r="BT321" s="76">
        <f>$B97</f>
        <v>0</v>
      </c>
      <c r="BU321" s="10">
        <f>$B98</f>
        <v>0</v>
      </c>
      <c r="BV321" s="10">
        <f>$B99</f>
        <v>0</v>
      </c>
      <c r="BW321" s="10">
        <f>$B100</f>
        <v>0</v>
      </c>
      <c r="BX321" s="10">
        <f>$B101</f>
        <v>0</v>
      </c>
      <c r="BY321" s="10">
        <f>$B102</f>
        <v>0</v>
      </c>
      <c r="BZ321" s="10">
        <f>$B103</f>
        <v>0</v>
      </c>
      <c r="CA321" s="10">
        <f>SUM($C321:$BZ321)</f>
        <v>218323.88927732562</v>
      </c>
    </row>
    <row r="322" spans="1:79">
      <c r="A322" s="10"/>
      <c r="B322" s="10"/>
      <c r="C322" s="71" t="s">
        <v>28</v>
      </c>
      <c r="D322" s="71" t="s">
        <v>28</v>
      </c>
      <c r="E322" s="71" t="s">
        <v>28</v>
      </c>
      <c r="F322" s="71" t="s">
        <v>28</v>
      </c>
      <c r="G322" s="71" t="s">
        <v>28</v>
      </c>
      <c r="H322" s="71" t="s">
        <v>28</v>
      </c>
      <c r="I322" s="71" t="s">
        <v>28</v>
      </c>
      <c r="J322" s="71" t="s">
        <v>28</v>
      </c>
      <c r="K322" s="71" t="s">
        <v>28</v>
      </c>
      <c r="L322" s="71" t="s">
        <v>28</v>
      </c>
      <c r="M322" s="71" t="s">
        <v>28</v>
      </c>
      <c r="N322" s="71" t="s">
        <v>28</v>
      </c>
      <c r="O322" s="71" t="s">
        <v>28</v>
      </c>
      <c r="P322" s="71" t="s">
        <v>28</v>
      </c>
      <c r="Q322" s="71" t="s">
        <v>28</v>
      </c>
      <c r="R322" s="71" t="s">
        <v>28</v>
      </c>
      <c r="S322" s="71" t="s">
        <v>28</v>
      </c>
      <c r="T322" s="71" t="s">
        <v>28</v>
      </c>
      <c r="U322" s="71" t="s">
        <v>28</v>
      </c>
      <c r="V322" s="71" t="s">
        <v>28</v>
      </c>
      <c r="W322" s="71" t="s">
        <v>28</v>
      </c>
      <c r="X322" s="71" t="s">
        <v>28</v>
      </c>
      <c r="Y322" s="71" t="s">
        <v>28</v>
      </c>
      <c r="Z322" s="71" t="s">
        <v>28</v>
      </c>
      <c r="AA322" s="71" t="s">
        <v>28</v>
      </c>
      <c r="AB322" s="71" t="s">
        <v>28</v>
      </c>
      <c r="AC322" s="71" t="s">
        <v>28</v>
      </c>
      <c r="AD322" s="71" t="s">
        <v>28</v>
      </c>
      <c r="AE322" s="71" t="s">
        <v>28</v>
      </c>
      <c r="AF322" s="71" t="s">
        <v>28</v>
      </c>
      <c r="AG322" s="71" t="s">
        <v>28</v>
      </c>
      <c r="AH322" s="71" t="s">
        <v>28</v>
      </c>
      <c r="AI322" s="71" t="s">
        <v>28</v>
      </c>
      <c r="AJ322" s="71" t="s">
        <v>28</v>
      </c>
      <c r="AK322" s="71" t="s">
        <v>28</v>
      </c>
      <c r="AL322" s="71" t="s">
        <v>28</v>
      </c>
      <c r="AM322" s="71" t="s">
        <v>28</v>
      </c>
      <c r="AN322" s="71" t="s">
        <v>28</v>
      </c>
      <c r="AO322" s="71" t="s">
        <v>28</v>
      </c>
      <c r="AP322" s="71" t="s">
        <v>28</v>
      </c>
      <c r="AQ322" s="71" t="s">
        <v>28</v>
      </c>
      <c r="AR322" s="71" t="s">
        <v>28</v>
      </c>
      <c r="AS322" s="71" t="s">
        <v>28</v>
      </c>
      <c r="AT322" s="71" t="s">
        <v>28</v>
      </c>
      <c r="AU322" s="71" t="s">
        <v>28</v>
      </c>
      <c r="AV322" s="71" t="s">
        <v>28</v>
      </c>
      <c r="AW322" s="71" t="s">
        <v>28</v>
      </c>
      <c r="AX322" s="71" t="s">
        <v>28</v>
      </c>
      <c r="AY322" s="71" t="s">
        <v>28</v>
      </c>
      <c r="AZ322" s="71" t="s">
        <v>28</v>
      </c>
      <c r="BA322" s="71" t="s">
        <v>28</v>
      </c>
      <c r="BB322" s="71" t="s">
        <v>28</v>
      </c>
      <c r="BC322" s="71" t="s">
        <v>28</v>
      </c>
      <c r="BD322" s="71" t="s">
        <v>28</v>
      </c>
      <c r="BE322" s="71" t="s">
        <v>28</v>
      </c>
      <c r="BF322" s="71" t="s">
        <v>28</v>
      </c>
      <c r="BG322" s="71" t="s">
        <v>28</v>
      </c>
      <c r="BH322" s="71" t="s">
        <v>28</v>
      </c>
      <c r="BI322" s="71" t="s">
        <v>28</v>
      </c>
      <c r="BJ322" s="71" t="s">
        <v>28</v>
      </c>
      <c r="BK322" s="71" t="s">
        <v>28</v>
      </c>
      <c r="BL322" s="71" t="s">
        <v>28</v>
      </c>
      <c r="BM322" s="71" t="s">
        <v>28</v>
      </c>
      <c r="BN322" s="71" t="s">
        <v>28</v>
      </c>
      <c r="BO322" s="71" t="s">
        <v>28</v>
      </c>
      <c r="BP322" s="71" t="s">
        <v>28</v>
      </c>
      <c r="BQ322" s="71" t="s">
        <v>28</v>
      </c>
      <c r="BR322" s="71" t="s">
        <v>28</v>
      </c>
      <c r="BS322" s="71" t="s">
        <v>28</v>
      </c>
      <c r="BT322" s="71" t="s">
        <v>28</v>
      </c>
      <c r="BU322" s="71" t="s">
        <v>28</v>
      </c>
      <c r="BV322" s="71" t="s">
        <v>28</v>
      </c>
      <c r="BW322" s="71" t="s">
        <v>28</v>
      </c>
      <c r="BX322" s="71" t="s">
        <v>28</v>
      </c>
      <c r="BY322" s="71" t="s">
        <v>28</v>
      </c>
      <c r="BZ322" s="71" t="s">
        <v>28</v>
      </c>
      <c r="CA322" s="71" t="s">
        <v>28</v>
      </c>
    </row>
    <row r="323" spans="1:79">
      <c r="A323" s="81">
        <f>IF($B323=1,1/$D$9,IF($B323=$D$9+1,0,IF($B323&gt;$D$9,0,1/$D$9)))</f>
        <v>0.1</v>
      </c>
      <c r="B323" s="10">
        <f>+B322+1</f>
        <v>1</v>
      </c>
      <c r="C323" s="77">
        <f>C$321*$A323</f>
        <v>0</v>
      </c>
      <c r="E323" s="19"/>
      <c r="F323" s="19"/>
      <c r="G323" s="19"/>
      <c r="H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S323" s="10"/>
      <c r="AT323" s="17"/>
      <c r="AU323" s="10"/>
      <c r="AV323" s="10"/>
      <c r="AW323" s="10"/>
      <c r="AX323" s="10"/>
      <c r="AY323" s="10"/>
      <c r="AZ323" s="10"/>
      <c r="BA323" s="10"/>
      <c r="BB323" s="10"/>
      <c r="BC323" s="18"/>
      <c r="BD323" s="18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CA323" s="10">
        <f t="shared" ref="CA323:CA386" si="250">SUM($C323:$BZ323)</f>
        <v>0</v>
      </c>
    </row>
    <row r="324" spans="1:79">
      <c r="A324" s="81">
        <f t="shared" ref="A324:A387" si="251">IF($B324=1,1/$D$9,IF($B324=$D$9+1,0,IF($B324&gt;$D$9,0,1/$D$9)))</f>
        <v>0.1</v>
      </c>
      <c r="B324" s="10">
        <f t="shared" ref="B324:B387" si="252">+B323+1</f>
        <v>2</v>
      </c>
      <c r="C324" s="77">
        <f t="shared" ref="C324:C387" si="253">C$321*$A324</f>
        <v>0</v>
      </c>
      <c r="D324" s="15">
        <f>D$321*$A323</f>
        <v>830.8603894933633</v>
      </c>
      <c r="E324" s="19"/>
      <c r="F324" s="19"/>
      <c r="G324" s="19"/>
      <c r="H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S324" s="10"/>
      <c r="AT324" s="17"/>
      <c r="AU324" s="10"/>
      <c r="AV324" s="10"/>
      <c r="AW324" s="10"/>
      <c r="AX324" s="10"/>
      <c r="AY324" s="10"/>
      <c r="AZ324" s="10"/>
      <c r="BA324" s="10"/>
      <c r="BB324" s="10"/>
      <c r="BC324" s="18"/>
      <c r="BD324" s="18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CA324" s="10">
        <f t="shared" si="250"/>
        <v>830.8603894933633</v>
      </c>
    </row>
    <row r="325" spans="1:79">
      <c r="A325" s="81">
        <f t="shared" si="251"/>
        <v>0.1</v>
      </c>
      <c r="B325" s="10">
        <f t="shared" si="252"/>
        <v>3</v>
      </c>
      <c r="C325" s="77">
        <f t="shared" si="253"/>
        <v>0</v>
      </c>
      <c r="D325" s="15">
        <f t="shared" ref="D325:D388" si="254">D$321*$A324</f>
        <v>830.8603894933633</v>
      </c>
      <c r="E325" s="19">
        <f>E$321*$A323</f>
        <v>846.97098625752938</v>
      </c>
      <c r="F325" s="19"/>
      <c r="G325" s="19"/>
      <c r="H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S325" s="10"/>
      <c r="AT325" s="17"/>
      <c r="AU325" s="10"/>
      <c r="AV325" s="10"/>
      <c r="AW325" s="10"/>
      <c r="AX325" s="10"/>
      <c r="AY325" s="10"/>
      <c r="AZ325" s="10"/>
      <c r="BA325" s="10"/>
      <c r="BB325" s="10"/>
      <c r="BC325" s="18"/>
      <c r="BD325" s="18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CA325" s="10">
        <f t="shared" si="250"/>
        <v>1677.8313757508927</v>
      </c>
    </row>
    <row r="326" spans="1:79">
      <c r="A326" s="81">
        <f t="shared" si="251"/>
        <v>0.1</v>
      </c>
      <c r="B326" s="10">
        <f t="shared" si="252"/>
        <v>4</v>
      </c>
      <c r="C326" s="77">
        <f t="shared" si="253"/>
        <v>0</v>
      </c>
      <c r="D326" s="15">
        <f t="shared" si="254"/>
        <v>830.8603894933633</v>
      </c>
      <c r="E326" s="19">
        <f t="shared" ref="E326:E389" si="255">E$321*$A324</f>
        <v>846.97098625752938</v>
      </c>
      <c r="F326" s="19">
        <f>F$321*$A323</f>
        <v>860.05621191384671</v>
      </c>
      <c r="G326" s="19"/>
      <c r="H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S326" s="10"/>
      <c r="AT326" s="17"/>
      <c r="AU326" s="10"/>
      <c r="AV326" s="10"/>
      <c r="AW326" s="10"/>
      <c r="AX326" s="10"/>
      <c r="AY326" s="10"/>
      <c r="AZ326" s="10"/>
      <c r="BA326" s="10"/>
      <c r="BB326" s="10"/>
      <c r="BC326" s="18"/>
      <c r="BD326" s="18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CA326" s="10">
        <f t="shared" si="250"/>
        <v>2537.8875876647394</v>
      </c>
    </row>
    <row r="327" spans="1:79">
      <c r="A327" s="81">
        <f t="shared" si="251"/>
        <v>0.1</v>
      </c>
      <c r="B327" s="10">
        <f t="shared" si="252"/>
        <v>5</v>
      </c>
      <c r="C327" s="77">
        <f t="shared" si="253"/>
        <v>0</v>
      </c>
      <c r="D327" s="15">
        <f t="shared" si="254"/>
        <v>830.8603894933633</v>
      </c>
      <c r="E327" s="19">
        <f t="shared" si="255"/>
        <v>846.97098625752938</v>
      </c>
      <c r="F327" s="19">
        <f t="shared" ref="F327:F390" si="256">F$321*$A324</f>
        <v>860.05621191384671</v>
      </c>
      <c r="G327" s="19">
        <f>G$321*$A323</f>
        <v>874.73065062368426</v>
      </c>
      <c r="H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S327" s="10"/>
      <c r="AT327" s="17"/>
      <c r="AU327" s="10"/>
      <c r="AV327" s="10"/>
      <c r="AW327" s="10"/>
      <c r="AX327" s="10"/>
      <c r="AY327" s="10"/>
      <c r="AZ327" s="10"/>
      <c r="BA327" s="10"/>
      <c r="BB327" s="10"/>
      <c r="BC327" s="18"/>
      <c r="BD327" s="18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CA327" s="10">
        <f t="shared" si="250"/>
        <v>3412.6182382884235</v>
      </c>
    </row>
    <row r="328" spans="1:79">
      <c r="A328" s="81">
        <f t="shared" si="251"/>
        <v>0.1</v>
      </c>
      <c r="B328" s="10">
        <f t="shared" si="252"/>
        <v>6</v>
      </c>
      <c r="C328" s="77">
        <f t="shared" si="253"/>
        <v>0</v>
      </c>
      <c r="D328" s="15">
        <f t="shared" si="254"/>
        <v>830.8603894933633</v>
      </c>
      <c r="E328" s="19">
        <f t="shared" si="255"/>
        <v>846.97098625752938</v>
      </c>
      <c r="F328" s="19">
        <f t="shared" si="256"/>
        <v>860.05621191384671</v>
      </c>
      <c r="G328" s="19">
        <f t="shared" ref="G328:G391" si="257">G$321*$A324</f>
        <v>874.73065062368426</v>
      </c>
      <c r="H328" s="19">
        <f>H$321*$A323</f>
        <v>889.59277900378754</v>
      </c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S328" s="10"/>
      <c r="AT328" s="17"/>
      <c r="AU328" s="10"/>
      <c r="AV328" s="10"/>
      <c r="AW328" s="10"/>
      <c r="AX328" s="10"/>
      <c r="AY328" s="10"/>
      <c r="AZ328" s="10"/>
      <c r="BA328" s="10"/>
      <c r="BB328" s="10"/>
      <c r="BC328" s="18"/>
      <c r="BD328" s="18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CA328" s="10">
        <f t="shared" si="250"/>
        <v>4302.2110172922112</v>
      </c>
    </row>
    <row r="329" spans="1:79">
      <c r="A329" s="81">
        <f t="shared" si="251"/>
        <v>0.1</v>
      </c>
      <c r="B329" s="10">
        <f t="shared" si="252"/>
        <v>7</v>
      </c>
      <c r="C329" s="77">
        <f t="shared" si="253"/>
        <v>0</v>
      </c>
      <c r="D329" s="15">
        <f t="shared" si="254"/>
        <v>830.8603894933633</v>
      </c>
      <c r="E329" s="19">
        <f t="shared" si="255"/>
        <v>846.97098625752938</v>
      </c>
      <c r="F329" s="19">
        <f t="shared" si="256"/>
        <v>860.05621191384671</v>
      </c>
      <c r="G329" s="19">
        <f t="shared" si="257"/>
        <v>874.73065062368426</v>
      </c>
      <c r="H329" s="19">
        <f t="shared" ref="H329:H392" si="258">H$321*$A324</f>
        <v>889.59277900378754</v>
      </c>
      <c r="I329" s="15">
        <f>I$321*$A323</f>
        <v>904.34871911460584</v>
      </c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S329" s="10"/>
      <c r="AT329" s="17"/>
      <c r="AU329" s="10"/>
      <c r="AV329" s="10"/>
      <c r="AW329" s="10"/>
      <c r="AX329" s="10"/>
      <c r="AY329" s="10"/>
      <c r="AZ329" s="10"/>
      <c r="BA329" s="10"/>
      <c r="BB329" s="10"/>
      <c r="BC329" s="18"/>
      <c r="BD329" s="18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CA329" s="10">
        <f t="shared" si="250"/>
        <v>5206.5597364068171</v>
      </c>
    </row>
    <row r="330" spans="1:79">
      <c r="A330" s="81">
        <f t="shared" si="251"/>
        <v>0.1</v>
      </c>
      <c r="B330" s="10">
        <f t="shared" si="252"/>
        <v>8</v>
      </c>
      <c r="C330" s="77">
        <f t="shared" si="253"/>
        <v>0</v>
      </c>
      <c r="D330" s="15">
        <f t="shared" si="254"/>
        <v>830.8603894933633</v>
      </c>
      <c r="E330" s="19">
        <f t="shared" si="255"/>
        <v>846.97098625752938</v>
      </c>
      <c r="F330" s="19">
        <f t="shared" si="256"/>
        <v>860.05621191384671</v>
      </c>
      <c r="G330" s="19">
        <f t="shared" si="257"/>
        <v>874.73065062368426</v>
      </c>
      <c r="H330" s="19">
        <f t="shared" si="258"/>
        <v>889.59277900378754</v>
      </c>
      <c r="I330" s="15">
        <f t="shared" ref="I330:I393" si="259">I$321*$A324</f>
        <v>904.34871911460584</v>
      </c>
      <c r="J330" s="19">
        <f>J$321*$A323</f>
        <v>919.2846603017781</v>
      </c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S330" s="10"/>
      <c r="AT330" s="17"/>
      <c r="AU330" s="10"/>
      <c r="AV330" s="10"/>
      <c r="AW330" s="10"/>
      <c r="AX330" s="10"/>
      <c r="AY330" s="10"/>
      <c r="AZ330" s="10"/>
      <c r="BA330" s="10"/>
      <c r="BB330" s="10"/>
      <c r="BC330" s="18"/>
      <c r="BD330" s="18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CA330" s="10">
        <f t="shared" si="250"/>
        <v>6125.844396708595</v>
      </c>
    </row>
    <row r="331" spans="1:79">
      <c r="A331" s="81">
        <f t="shared" si="251"/>
        <v>0.1</v>
      </c>
      <c r="B331" s="10">
        <f t="shared" si="252"/>
        <v>9</v>
      </c>
      <c r="C331" s="77">
        <f t="shared" si="253"/>
        <v>0</v>
      </c>
      <c r="D331" s="15">
        <f t="shared" si="254"/>
        <v>830.8603894933633</v>
      </c>
      <c r="E331" s="19">
        <f t="shared" si="255"/>
        <v>846.97098625752938</v>
      </c>
      <c r="F331" s="19">
        <f t="shared" si="256"/>
        <v>860.05621191384671</v>
      </c>
      <c r="G331" s="19">
        <f t="shared" si="257"/>
        <v>874.73065062368426</v>
      </c>
      <c r="H331" s="19">
        <f t="shared" si="258"/>
        <v>889.59277900378754</v>
      </c>
      <c r="I331" s="15">
        <f t="shared" si="259"/>
        <v>904.34871911460584</v>
      </c>
      <c r="J331" s="19">
        <f t="shared" ref="J331:J394" si="260">J$321*$A324</f>
        <v>919.2846603017781</v>
      </c>
      <c r="K331" s="19">
        <f>K$321*$A323</f>
        <v>934.40147757795592</v>
      </c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S331" s="10"/>
      <c r="AT331" s="17"/>
      <c r="AU331" s="10"/>
      <c r="AV331" s="10"/>
      <c r="AW331" s="10"/>
      <c r="AX331" s="10"/>
      <c r="AY331" s="10"/>
      <c r="AZ331" s="10"/>
      <c r="BA331" s="10"/>
      <c r="BB331" s="10"/>
      <c r="BC331" s="18"/>
      <c r="BD331" s="18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CA331" s="10">
        <f t="shared" si="250"/>
        <v>7060.245874286551</v>
      </c>
    </row>
    <row r="332" spans="1:79">
      <c r="A332" s="81">
        <f t="shared" si="251"/>
        <v>0.1</v>
      </c>
      <c r="B332" s="10">
        <f t="shared" si="252"/>
        <v>10</v>
      </c>
      <c r="C332" s="77">
        <f t="shared" si="253"/>
        <v>0</v>
      </c>
      <c r="D332" s="15">
        <f t="shared" si="254"/>
        <v>830.8603894933633</v>
      </c>
      <c r="E332" s="19">
        <f t="shared" si="255"/>
        <v>846.97098625752938</v>
      </c>
      <c r="F332" s="19">
        <f t="shared" si="256"/>
        <v>860.05621191384671</v>
      </c>
      <c r="G332" s="19">
        <f t="shared" si="257"/>
        <v>874.73065062368426</v>
      </c>
      <c r="H332" s="19">
        <f t="shared" si="258"/>
        <v>889.59277900378754</v>
      </c>
      <c r="I332" s="15">
        <f t="shared" si="259"/>
        <v>904.34871911460584</v>
      </c>
      <c r="J332" s="19">
        <f t="shared" si="260"/>
        <v>919.2846603017781</v>
      </c>
      <c r="K332" s="19">
        <f t="shared" ref="K332:K395" si="261">K$321*$A324</f>
        <v>934.40147757795592</v>
      </c>
      <c r="L332" s="19">
        <f>L$321*$A323</f>
        <v>949.70003200802114</v>
      </c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S332" s="10"/>
      <c r="AT332" s="17"/>
      <c r="AU332" s="10"/>
      <c r="AV332" s="10"/>
      <c r="AW332" s="10"/>
      <c r="AX332" s="10"/>
      <c r="AY332" s="10"/>
      <c r="AZ332" s="10"/>
      <c r="BA332" s="10"/>
      <c r="BB332" s="10"/>
      <c r="BC332" s="18"/>
      <c r="BD332" s="18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CA332" s="10">
        <f t="shared" si="250"/>
        <v>8009.9459062945725</v>
      </c>
    </row>
    <row r="333" spans="1:79">
      <c r="A333" s="81">
        <f t="shared" si="251"/>
        <v>0</v>
      </c>
      <c r="B333" s="10">
        <f t="shared" si="252"/>
        <v>11</v>
      </c>
      <c r="C333" s="77">
        <f t="shared" si="253"/>
        <v>0</v>
      </c>
      <c r="D333" s="15">
        <f t="shared" si="254"/>
        <v>830.8603894933633</v>
      </c>
      <c r="E333" s="19">
        <f t="shared" si="255"/>
        <v>846.97098625752938</v>
      </c>
      <c r="F333" s="19">
        <f t="shared" si="256"/>
        <v>860.05621191384671</v>
      </c>
      <c r="G333" s="19">
        <f t="shared" si="257"/>
        <v>874.73065062368426</v>
      </c>
      <c r="H333" s="19">
        <f t="shared" si="258"/>
        <v>889.59277900378754</v>
      </c>
      <c r="I333" s="15">
        <f t="shared" si="259"/>
        <v>904.34871911460584</v>
      </c>
      <c r="J333" s="19">
        <f t="shared" si="260"/>
        <v>919.2846603017781</v>
      </c>
      <c r="K333" s="19">
        <f t="shared" si="261"/>
        <v>934.40147757795592</v>
      </c>
      <c r="L333" s="19">
        <f t="shared" ref="L333:L396" si="262">L$321*$A324</f>
        <v>949.70003200802114</v>
      </c>
      <c r="M333" s="19">
        <f>M$321*$A323</f>
        <v>965.18117083526056</v>
      </c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S333" s="10"/>
      <c r="AT333" s="17"/>
      <c r="AU333" s="10"/>
      <c r="AV333" s="10"/>
      <c r="AW333" s="10"/>
      <c r="AX333" s="10"/>
      <c r="AY333" s="10"/>
      <c r="AZ333" s="10"/>
      <c r="BA333" s="10"/>
      <c r="BB333" s="10"/>
      <c r="BC333" s="18"/>
      <c r="BD333" s="18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CA333" s="10">
        <f t="shared" si="250"/>
        <v>8975.1270771298332</v>
      </c>
    </row>
    <row r="334" spans="1:79">
      <c r="A334" s="81">
        <f t="shared" si="251"/>
        <v>0</v>
      </c>
      <c r="B334" s="10">
        <f t="shared" si="252"/>
        <v>12</v>
      </c>
      <c r="C334" s="77">
        <f t="shared" si="253"/>
        <v>0</v>
      </c>
      <c r="D334" s="15">
        <f t="shared" si="254"/>
        <v>0</v>
      </c>
      <c r="E334" s="19">
        <f t="shared" si="255"/>
        <v>846.97098625752938</v>
      </c>
      <c r="F334" s="19">
        <f t="shared" si="256"/>
        <v>860.05621191384671</v>
      </c>
      <c r="G334" s="19">
        <f t="shared" si="257"/>
        <v>874.73065062368426</v>
      </c>
      <c r="H334" s="19">
        <f t="shared" si="258"/>
        <v>889.59277900378754</v>
      </c>
      <c r="I334" s="15">
        <f t="shared" si="259"/>
        <v>904.34871911460584</v>
      </c>
      <c r="J334" s="19">
        <f t="shared" si="260"/>
        <v>919.2846603017781</v>
      </c>
      <c r="K334" s="19">
        <f t="shared" si="261"/>
        <v>934.40147757795592</v>
      </c>
      <c r="L334" s="19">
        <f t="shared" si="262"/>
        <v>949.70003200802114</v>
      </c>
      <c r="M334" s="19">
        <f t="shared" ref="M334:M397" si="263">M$321*$A324</f>
        <v>965.18117083526056</v>
      </c>
      <c r="N334" s="19">
        <f>N$321*$A323</f>
        <v>980.84572762583957</v>
      </c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S334" s="10"/>
      <c r="AT334" s="17"/>
      <c r="AU334" s="10"/>
      <c r="AV334" s="10"/>
      <c r="AW334" s="10"/>
      <c r="AX334" s="10"/>
      <c r="AY334" s="10"/>
      <c r="AZ334" s="10"/>
      <c r="BA334" s="10"/>
      <c r="BB334" s="10"/>
      <c r="BC334" s="18"/>
      <c r="BD334" s="18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CA334" s="10">
        <f t="shared" si="250"/>
        <v>9125.1124152623088</v>
      </c>
    </row>
    <row r="335" spans="1:79">
      <c r="A335" s="81">
        <f t="shared" si="251"/>
        <v>0</v>
      </c>
      <c r="B335" s="10">
        <f t="shared" si="252"/>
        <v>13</v>
      </c>
      <c r="C335" s="77">
        <f t="shared" si="253"/>
        <v>0</v>
      </c>
      <c r="D335" s="15">
        <f t="shared" si="254"/>
        <v>0</v>
      </c>
      <c r="E335" s="19">
        <f t="shared" si="255"/>
        <v>0</v>
      </c>
      <c r="F335" s="19">
        <f t="shared" si="256"/>
        <v>860.05621191384671</v>
      </c>
      <c r="G335" s="19">
        <f t="shared" si="257"/>
        <v>874.73065062368426</v>
      </c>
      <c r="H335" s="19">
        <f t="shared" si="258"/>
        <v>889.59277900378754</v>
      </c>
      <c r="I335" s="15">
        <f t="shared" si="259"/>
        <v>904.34871911460584</v>
      </c>
      <c r="J335" s="19">
        <f t="shared" si="260"/>
        <v>919.2846603017781</v>
      </c>
      <c r="K335" s="19">
        <f t="shared" si="261"/>
        <v>934.40147757795592</v>
      </c>
      <c r="L335" s="19">
        <f t="shared" si="262"/>
        <v>949.70003200802114</v>
      </c>
      <c r="M335" s="19">
        <f t="shared" si="263"/>
        <v>965.18117083526056</v>
      </c>
      <c r="N335" s="19">
        <f t="shared" ref="N335:N398" si="264">N$321*$A324</f>
        <v>980.84572762583957</v>
      </c>
      <c r="O335" s="19">
        <f>O$321*$A323</f>
        <v>996.69452243144951</v>
      </c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S335" s="10"/>
      <c r="AT335" s="17"/>
      <c r="AU335" s="10"/>
      <c r="AV335" s="10"/>
      <c r="AW335" s="10"/>
      <c r="AX335" s="10"/>
      <c r="AY335" s="10"/>
      <c r="AZ335" s="10"/>
      <c r="BA335" s="10"/>
      <c r="BB335" s="10"/>
      <c r="BC335" s="18"/>
      <c r="BD335" s="18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CA335" s="10">
        <f t="shared" si="250"/>
        <v>9274.8359514362292</v>
      </c>
    </row>
    <row r="336" spans="1:79">
      <c r="A336" s="81">
        <f t="shared" si="251"/>
        <v>0</v>
      </c>
      <c r="B336" s="10">
        <f t="shared" si="252"/>
        <v>14</v>
      </c>
      <c r="C336" s="77">
        <f t="shared" si="253"/>
        <v>0</v>
      </c>
      <c r="D336" s="15">
        <f t="shared" si="254"/>
        <v>0</v>
      </c>
      <c r="E336" s="19">
        <f t="shared" si="255"/>
        <v>0</v>
      </c>
      <c r="F336" s="19">
        <f t="shared" si="256"/>
        <v>0</v>
      </c>
      <c r="G336" s="19">
        <f t="shared" si="257"/>
        <v>874.73065062368426</v>
      </c>
      <c r="H336" s="19">
        <f t="shared" si="258"/>
        <v>889.59277900378754</v>
      </c>
      <c r="I336" s="15">
        <f t="shared" si="259"/>
        <v>904.34871911460584</v>
      </c>
      <c r="J336" s="19">
        <f t="shared" si="260"/>
        <v>919.2846603017781</v>
      </c>
      <c r="K336" s="19">
        <f t="shared" si="261"/>
        <v>934.40147757795592</v>
      </c>
      <c r="L336" s="19">
        <f t="shared" si="262"/>
        <v>949.70003200802114</v>
      </c>
      <c r="M336" s="19">
        <f t="shared" si="263"/>
        <v>965.18117083526056</v>
      </c>
      <c r="N336" s="19">
        <f t="shared" si="264"/>
        <v>980.84572762583957</v>
      </c>
      <c r="O336" s="19">
        <f t="shared" ref="O336:O398" si="265">O$321*$A324</f>
        <v>996.69452243144951</v>
      </c>
      <c r="P336" s="19">
        <f>P$321*$A323</f>
        <v>1012.7283619699733</v>
      </c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S336" s="10"/>
      <c r="AT336" s="17"/>
      <c r="AU336" s="10"/>
      <c r="AV336" s="10"/>
      <c r="AW336" s="10"/>
      <c r="AX336" s="10"/>
      <c r="AY336" s="10"/>
      <c r="AZ336" s="10"/>
      <c r="BA336" s="10"/>
      <c r="BB336" s="10"/>
      <c r="BC336" s="18"/>
      <c r="BD336" s="18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CA336" s="10">
        <f t="shared" si="250"/>
        <v>9427.5081014923562</v>
      </c>
    </row>
    <row r="337" spans="1:79">
      <c r="A337" s="81">
        <f t="shared" si="251"/>
        <v>0</v>
      </c>
      <c r="B337" s="10">
        <f t="shared" si="252"/>
        <v>15</v>
      </c>
      <c r="C337" s="77">
        <f t="shared" si="253"/>
        <v>0</v>
      </c>
      <c r="D337" s="15">
        <f t="shared" si="254"/>
        <v>0</v>
      </c>
      <c r="E337" s="19">
        <f t="shared" si="255"/>
        <v>0</v>
      </c>
      <c r="F337" s="19">
        <f t="shared" si="256"/>
        <v>0</v>
      </c>
      <c r="G337" s="19">
        <f t="shared" si="257"/>
        <v>0</v>
      </c>
      <c r="H337" s="19">
        <f t="shared" si="258"/>
        <v>889.59277900378754</v>
      </c>
      <c r="I337" s="15">
        <f t="shared" si="259"/>
        <v>904.34871911460584</v>
      </c>
      <c r="J337" s="19">
        <f t="shared" si="260"/>
        <v>919.2846603017781</v>
      </c>
      <c r="K337" s="19">
        <f t="shared" si="261"/>
        <v>934.40147757795592</v>
      </c>
      <c r="L337" s="19">
        <f t="shared" si="262"/>
        <v>949.70003200802114</v>
      </c>
      <c r="M337" s="19">
        <f t="shared" si="263"/>
        <v>965.18117083526056</v>
      </c>
      <c r="N337" s="19">
        <f t="shared" si="264"/>
        <v>980.84572762583957</v>
      </c>
      <c r="O337" s="19">
        <f t="shared" si="265"/>
        <v>996.69452243144951</v>
      </c>
      <c r="P337" s="19">
        <f t="shared" ref="P337:P398" si="266">P$321*$A324</f>
        <v>1012.7283619699733</v>
      </c>
      <c r="Q337" s="19">
        <f>Q$321*$A323</f>
        <v>1028.9480398240037</v>
      </c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S337" s="10"/>
      <c r="AT337" s="17"/>
      <c r="AU337" s="10"/>
      <c r="AV337" s="10"/>
      <c r="AW337" s="10"/>
      <c r="AX337" s="10"/>
      <c r="AY337" s="10"/>
      <c r="AZ337" s="10"/>
      <c r="BA337" s="10"/>
      <c r="BB337" s="10"/>
      <c r="BC337" s="18"/>
      <c r="BD337" s="18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CA337" s="10">
        <f t="shared" si="250"/>
        <v>9581.7254906926755</v>
      </c>
    </row>
    <row r="338" spans="1:79">
      <c r="A338" s="81">
        <f t="shared" si="251"/>
        <v>0</v>
      </c>
      <c r="B338" s="10">
        <f t="shared" si="252"/>
        <v>16</v>
      </c>
      <c r="C338" s="77">
        <f t="shared" si="253"/>
        <v>0</v>
      </c>
      <c r="D338" s="15">
        <f t="shared" si="254"/>
        <v>0</v>
      </c>
      <c r="E338" s="19">
        <f t="shared" si="255"/>
        <v>0</v>
      </c>
      <c r="F338" s="19">
        <f t="shared" si="256"/>
        <v>0</v>
      </c>
      <c r="G338" s="19">
        <f t="shared" si="257"/>
        <v>0</v>
      </c>
      <c r="H338" s="19">
        <f t="shared" si="258"/>
        <v>0</v>
      </c>
      <c r="I338" s="15">
        <f t="shared" si="259"/>
        <v>904.34871911460584</v>
      </c>
      <c r="J338" s="19">
        <f t="shared" si="260"/>
        <v>919.2846603017781</v>
      </c>
      <c r="K338" s="19">
        <f t="shared" si="261"/>
        <v>934.40147757795592</v>
      </c>
      <c r="L338" s="19">
        <f t="shared" si="262"/>
        <v>949.70003200802114</v>
      </c>
      <c r="M338" s="19">
        <f t="shared" si="263"/>
        <v>965.18117083526056</v>
      </c>
      <c r="N338" s="19">
        <f t="shared" si="264"/>
        <v>980.84572762583957</v>
      </c>
      <c r="O338" s="19">
        <f t="shared" si="265"/>
        <v>996.69452243144951</v>
      </c>
      <c r="P338" s="19">
        <f t="shared" si="266"/>
        <v>1012.7283619699733</v>
      </c>
      <c r="Q338" s="19">
        <f t="shared" ref="Q338:Q398" si="267">Q$321*$A324</f>
        <v>1028.9480398240037</v>
      </c>
      <c r="R338" s="19">
        <f>R$321*$A323</f>
        <v>1045.3543366569941</v>
      </c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S338" s="10"/>
      <c r="AT338" s="17"/>
      <c r="AU338" s="10"/>
      <c r="AV338" s="10"/>
      <c r="AW338" s="10"/>
      <c r="AX338" s="10"/>
      <c r="AY338" s="10"/>
      <c r="AZ338" s="10"/>
      <c r="BA338" s="10"/>
      <c r="BB338" s="10"/>
      <c r="BC338" s="18"/>
      <c r="BD338" s="18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CA338" s="10">
        <f t="shared" si="250"/>
        <v>9737.4870483458799</v>
      </c>
    </row>
    <row r="339" spans="1:79">
      <c r="A339" s="81">
        <f t="shared" si="251"/>
        <v>0</v>
      </c>
      <c r="B339" s="10">
        <f t="shared" si="252"/>
        <v>17</v>
      </c>
      <c r="C339" s="77">
        <f t="shared" si="253"/>
        <v>0</v>
      </c>
      <c r="D339" s="15">
        <f t="shared" si="254"/>
        <v>0</v>
      </c>
      <c r="E339" s="19">
        <f t="shared" si="255"/>
        <v>0</v>
      </c>
      <c r="F339" s="19">
        <f t="shared" si="256"/>
        <v>0</v>
      </c>
      <c r="G339" s="19">
        <f t="shared" si="257"/>
        <v>0</v>
      </c>
      <c r="H339" s="19">
        <f t="shared" si="258"/>
        <v>0</v>
      </c>
      <c r="I339" s="15">
        <f t="shared" si="259"/>
        <v>0</v>
      </c>
      <c r="J339" s="19">
        <f t="shared" si="260"/>
        <v>919.2846603017781</v>
      </c>
      <c r="K339" s="19">
        <f t="shared" si="261"/>
        <v>934.40147757795592</v>
      </c>
      <c r="L339" s="19">
        <f t="shared" si="262"/>
        <v>949.70003200802114</v>
      </c>
      <c r="M339" s="19">
        <f t="shared" si="263"/>
        <v>965.18117083526056</v>
      </c>
      <c r="N339" s="19">
        <f t="shared" si="264"/>
        <v>980.84572762583957</v>
      </c>
      <c r="O339" s="19">
        <f t="shared" si="265"/>
        <v>996.69452243144951</v>
      </c>
      <c r="P339" s="19">
        <f t="shared" si="266"/>
        <v>1012.7283619699733</v>
      </c>
      <c r="Q339" s="19">
        <f t="shared" si="267"/>
        <v>1028.9480398240037</v>
      </c>
      <c r="R339" s="19">
        <f t="shared" ref="R339:R398" si="268">R$321*$A324</f>
        <v>1045.3543366569941</v>
      </c>
      <c r="S339" s="19">
        <f>S$321*$A323</f>
        <v>1061.9480204468252</v>
      </c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S339" s="10"/>
      <c r="AT339" s="17"/>
      <c r="AU339" s="10"/>
      <c r="AV339" s="10"/>
      <c r="AW339" s="10"/>
      <c r="AX339" s="10"/>
      <c r="AY339" s="10"/>
      <c r="AZ339" s="10"/>
      <c r="BA339" s="10"/>
      <c r="BB339" s="10"/>
      <c r="BC339" s="18"/>
      <c r="BD339" s="18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CA339" s="10">
        <f t="shared" si="250"/>
        <v>9895.0863496781021</v>
      </c>
    </row>
    <row r="340" spans="1:79">
      <c r="A340" s="81">
        <f t="shared" si="251"/>
        <v>0</v>
      </c>
      <c r="B340" s="10">
        <f t="shared" si="252"/>
        <v>18</v>
      </c>
      <c r="C340" s="77">
        <f t="shared" si="253"/>
        <v>0</v>
      </c>
      <c r="D340" s="15">
        <f t="shared" si="254"/>
        <v>0</v>
      </c>
      <c r="E340" s="19">
        <f t="shared" si="255"/>
        <v>0</v>
      </c>
      <c r="F340" s="19">
        <f t="shared" si="256"/>
        <v>0</v>
      </c>
      <c r="G340" s="19">
        <f t="shared" si="257"/>
        <v>0</v>
      </c>
      <c r="H340" s="19">
        <f t="shared" si="258"/>
        <v>0</v>
      </c>
      <c r="I340" s="15">
        <f t="shared" si="259"/>
        <v>0</v>
      </c>
      <c r="J340" s="19">
        <f t="shared" si="260"/>
        <v>0</v>
      </c>
      <c r="K340" s="19">
        <f t="shared" si="261"/>
        <v>934.40147757795592</v>
      </c>
      <c r="L340" s="19">
        <f t="shared" si="262"/>
        <v>949.70003200802114</v>
      </c>
      <c r="M340" s="19">
        <f t="shared" si="263"/>
        <v>965.18117083526056</v>
      </c>
      <c r="N340" s="19">
        <f t="shared" si="264"/>
        <v>980.84572762583957</v>
      </c>
      <c r="O340" s="19">
        <f t="shared" si="265"/>
        <v>996.69452243144951</v>
      </c>
      <c r="P340" s="19">
        <f t="shared" si="266"/>
        <v>1012.7283619699733</v>
      </c>
      <c r="Q340" s="19">
        <f t="shared" si="267"/>
        <v>1028.9480398240037</v>
      </c>
      <c r="R340" s="19">
        <f t="shared" si="268"/>
        <v>1045.3543366569941</v>
      </c>
      <c r="S340" s="19">
        <f t="shared" ref="S340:S398" si="269">S$321*$A324</f>
        <v>1061.9480204468252</v>
      </c>
      <c r="T340" s="19">
        <f>T$321*$A323</f>
        <v>1078.7298467365206</v>
      </c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S340" s="10"/>
      <c r="AT340" s="17"/>
      <c r="AU340" s="10"/>
      <c r="AV340" s="10"/>
      <c r="AW340" s="10"/>
      <c r="AX340" s="10"/>
      <c r="AY340" s="10"/>
      <c r="AZ340" s="10"/>
      <c r="BA340" s="10"/>
      <c r="BB340" s="10"/>
      <c r="BC340" s="18"/>
      <c r="BD340" s="18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CA340" s="10">
        <f t="shared" si="250"/>
        <v>10054.531536112843</v>
      </c>
    </row>
    <row r="341" spans="1:79">
      <c r="A341" s="81">
        <f t="shared" si="251"/>
        <v>0</v>
      </c>
      <c r="B341" s="10">
        <f t="shared" si="252"/>
        <v>19</v>
      </c>
      <c r="C341" s="77">
        <f t="shared" si="253"/>
        <v>0</v>
      </c>
      <c r="D341" s="15">
        <f t="shared" si="254"/>
        <v>0</v>
      </c>
      <c r="E341" s="19">
        <f t="shared" si="255"/>
        <v>0</v>
      </c>
      <c r="F341" s="19">
        <f t="shared" si="256"/>
        <v>0</v>
      </c>
      <c r="G341" s="19">
        <f t="shared" si="257"/>
        <v>0</v>
      </c>
      <c r="H341" s="19">
        <f t="shared" si="258"/>
        <v>0</v>
      </c>
      <c r="I341" s="15">
        <f t="shared" si="259"/>
        <v>0</v>
      </c>
      <c r="J341" s="19">
        <f t="shared" si="260"/>
        <v>0</v>
      </c>
      <c r="K341" s="19">
        <f t="shared" si="261"/>
        <v>0</v>
      </c>
      <c r="L341" s="19">
        <f t="shared" si="262"/>
        <v>949.70003200802114</v>
      </c>
      <c r="M341" s="19">
        <f t="shared" si="263"/>
        <v>965.18117083526056</v>
      </c>
      <c r="N341" s="19">
        <f t="shared" si="264"/>
        <v>980.84572762583957</v>
      </c>
      <c r="O341" s="19">
        <f t="shared" si="265"/>
        <v>996.69452243144951</v>
      </c>
      <c r="P341" s="19">
        <f t="shared" si="266"/>
        <v>1012.7283619699733</v>
      </c>
      <c r="Q341" s="19">
        <f t="shared" si="267"/>
        <v>1028.9480398240037</v>
      </c>
      <c r="R341" s="19">
        <f t="shared" si="268"/>
        <v>1045.3543366569941</v>
      </c>
      <c r="S341" s="19">
        <f t="shared" si="269"/>
        <v>1061.9480204468252</v>
      </c>
      <c r="T341" s="19">
        <f t="shared" ref="T341:T398" si="270">T$321*$A324</f>
        <v>1078.7298467365206</v>
      </c>
      <c r="U341" s="19">
        <f>U$321*$A323</f>
        <v>1095.7005589018443</v>
      </c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S341" s="10"/>
      <c r="AT341" s="17"/>
      <c r="AU341" s="10"/>
      <c r="AV341" s="10"/>
      <c r="AW341" s="10"/>
      <c r="AX341" s="10"/>
      <c r="AY341" s="10"/>
      <c r="AZ341" s="10"/>
      <c r="BA341" s="10"/>
      <c r="BB341" s="10"/>
      <c r="BC341" s="18"/>
      <c r="BD341" s="18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CA341" s="10">
        <f t="shared" si="250"/>
        <v>10215.830617436732</v>
      </c>
    </row>
    <row r="342" spans="1:79">
      <c r="A342" s="81">
        <f t="shared" si="251"/>
        <v>0</v>
      </c>
      <c r="B342" s="10">
        <f t="shared" si="252"/>
        <v>20</v>
      </c>
      <c r="C342" s="77">
        <f t="shared" si="253"/>
        <v>0</v>
      </c>
      <c r="D342" s="15">
        <f t="shared" si="254"/>
        <v>0</v>
      </c>
      <c r="E342" s="19">
        <f t="shared" si="255"/>
        <v>0</v>
      </c>
      <c r="F342" s="19">
        <f t="shared" si="256"/>
        <v>0</v>
      </c>
      <c r="G342" s="19">
        <f t="shared" si="257"/>
        <v>0</v>
      </c>
      <c r="H342" s="19">
        <f t="shared" si="258"/>
        <v>0</v>
      </c>
      <c r="I342" s="15">
        <f t="shared" si="259"/>
        <v>0</v>
      </c>
      <c r="J342" s="19">
        <f t="shared" si="260"/>
        <v>0</v>
      </c>
      <c r="K342" s="19">
        <f t="shared" si="261"/>
        <v>0</v>
      </c>
      <c r="L342" s="19">
        <f t="shared" si="262"/>
        <v>0</v>
      </c>
      <c r="M342" s="19">
        <f t="shared" si="263"/>
        <v>965.18117083526056</v>
      </c>
      <c r="N342" s="19">
        <f t="shared" si="264"/>
        <v>980.84572762583957</v>
      </c>
      <c r="O342" s="19">
        <f t="shared" si="265"/>
        <v>996.69452243144951</v>
      </c>
      <c r="P342" s="19">
        <f t="shared" si="266"/>
        <v>1012.7283619699733</v>
      </c>
      <c r="Q342" s="19">
        <f t="shared" si="267"/>
        <v>1028.9480398240037</v>
      </c>
      <c r="R342" s="19">
        <f t="shared" si="268"/>
        <v>1045.3543366569941</v>
      </c>
      <c r="S342" s="19">
        <f t="shared" si="269"/>
        <v>1061.9480204468252</v>
      </c>
      <c r="T342" s="19">
        <f t="shared" si="270"/>
        <v>1078.7298467365206</v>
      </c>
      <c r="U342" s="19">
        <f t="shared" ref="U342:U398" si="271">U$321*$A324</f>
        <v>1095.7005589018443</v>
      </c>
      <c r="V342" s="19">
        <f>V$321*$A323</f>
        <v>1112.8608884354571</v>
      </c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S342" s="10"/>
      <c r="AT342" s="17"/>
      <c r="AU342" s="10"/>
      <c r="AV342" s="10"/>
      <c r="AW342" s="10"/>
      <c r="AX342" s="10"/>
      <c r="AY342" s="10"/>
      <c r="AZ342" s="10"/>
      <c r="BA342" s="10"/>
      <c r="BB342" s="10"/>
      <c r="BC342" s="18"/>
      <c r="BD342" s="18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CA342" s="10">
        <f t="shared" si="250"/>
        <v>10378.991473864167</v>
      </c>
    </row>
    <row r="343" spans="1:79">
      <c r="A343" s="81">
        <f t="shared" si="251"/>
        <v>0</v>
      </c>
      <c r="B343" s="10">
        <f t="shared" si="252"/>
        <v>21</v>
      </c>
      <c r="C343" s="77">
        <f t="shared" si="253"/>
        <v>0</v>
      </c>
      <c r="D343" s="15">
        <f t="shared" si="254"/>
        <v>0</v>
      </c>
      <c r="E343" s="19">
        <f t="shared" si="255"/>
        <v>0</v>
      </c>
      <c r="F343" s="19">
        <f t="shared" si="256"/>
        <v>0</v>
      </c>
      <c r="G343" s="19">
        <f t="shared" si="257"/>
        <v>0</v>
      </c>
      <c r="H343" s="19">
        <f t="shared" si="258"/>
        <v>0</v>
      </c>
      <c r="I343" s="15">
        <f t="shared" si="259"/>
        <v>0</v>
      </c>
      <c r="J343" s="19">
        <f t="shared" si="260"/>
        <v>0</v>
      </c>
      <c r="K343" s="19">
        <f t="shared" si="261"/>
        <v>0</v>
      </c>
      <c r="L343" s="19">
        <f t="shared" si="262"/>
        <v>0</v>
      </c>
      <c r="M343" s="19">
        <f t="shared" si="263"/>
        <v>0</v>
      </c>
      <c r="N343" s="19">
        <f t="shared" si="264"/>
        <v>980.84572762583957</v>
      </c>
      <c r="O343" s="19">
        <f t="shared" si="265"/>
        <v>996.69452243144951</v>
      </c>
      <c r="P343" s="19">
        <f t="shared" si="266"/>
        <v>1012.7283619699733</v>
      </c>
      <c r="Q343" s="19">
        <f t="shared" si="267"/>
        <v>1028.9480398240037</v>
      </c>
      <c r="R343" s="19">
        <f t="shared" si="268"/>
        <v>1045.3543366569941</v>
      </c>
      <c r="S343" s="19">
        <f t="shared" si="269"/>
        <v>1061.9480204468252</v>
      </c>
      <c r="T343" s="19">
        <f t="shared" si="270"/>
        <v>1078.7298467365206</v>
      </c>
      <c r="U343" s="19">
        <f t="shared" si="271"/>
        <v>1095.7005589018443</v>
      </c>
      <c r="V343" s="19">
        <f t="shared" ref="V343:V398" si="272">V$321*$A324</f>
        <v>1112.8608884354571</v>
      </c>
      <c r="W343" s="19">
        <f>W$321*$A323</f>
        <v>1130.2115552473254</v>
      </c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S343" s="10"/>
      <c r="AT343" s="17"/>
      <c r="AU343" s="10"/>
      <c r="AV343" s="10"/>
      <c r="AW343" s="10"/>
      <c r="AX343" s="10"/>
      <c r="AY343" s="10"/>
      <c r="AZ343" s="10"/>
      <c r="BA343" s="10"/>
      <c r="BB343" s="10"/>
      <c r="BC343" s="18"/>
      <c r="BD343" s="18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CA343" s="10">
        <f t="shared" si="250"/>
        <v>10544.021858276232</v>
      </c>
    </row>
    <row r="344" spans="1:79">
      <c r="A344" s="81">
        <f t="shared" si="251"/>
        <v>0</v>
      </c>
      <c r="B344" s="10">
        <f t="shared" si="252"/>
        <v>22</v>
      </c>
      <c r="C344" s="77">
        <f t="shared" si="253"/>
        <v>0</v>
      </c>
      <c r="D344" s="15">
        <f t="shared" si="254"/>
        <v>0</v>
      </c>
      <c r="E344" s="19">
        <f t="shared" si="255"/>
        <v>0</v>
      </c>
      <c r="F344" s="19">
        <f t="shared" si="256"/>
        <v>0</v>
      </c>
      <c r="G344" s="19">
        <f t="shared" si="257"/>
        <v>0</v>
      </c>
      <c r="H344" s="19">
        <f t="shared" si="258"/>
        <v>0</v>
      </c>
      <c r="I344" s="15">
        <f t="shared" si="259"/>
        <v>0</v>
      </c>
      <c r="J344" s="19">
        <f t="shared" si="260"/>
        <v>0</v>
      </c>
      <c r="K344" s="19">
        <f t="shared" si="261"/>
        <v>0</v>
      </c>
      <c r="L344" s="19">
        <f t="shared" si="262"/>
        <v>0</v>
      </c>
      <c r="M344" s="19">
        <f t="shared" si="263"/>
        <v>0</v>
      </c>
      <c r="N344" s="19">
        <f t="shared" si="264"/>
        <v>0</v>
      </c>
      <c r="O344" s="19">
        <f t="shared" si="265"/>
        <v>996.69452243144951</v>
      </c>
      <c r="P344" s="19">
        <f t="shared" si="266"/>
        <v>1012.7283619699733</v>
      </c>
      <c r="Q344" s="19">
        <f t="shared" si="267"/>
        <v>1028.9480398240037</v>
      </c>
      <c r="R344" s="19">
        <f t="shared" si="268"/>
        <v>1045.3543366569941</v>
      </c>
      <c r="S344" s="19">
        <f t="shared" si="269"/>
        <v>1061.9480204468252</v>
      </c>
      <c r="T344" s="19">
        <f t="shared" si="270"/>
        <v>1078.7298467365206</v>
      </c>
      <c r="U344" s="19">
        <f t="shared" si="271"/>
        <v>1095.7005589018443</v>
      </c>
      <c r="V344" s="19">
        <f t="shared" si="272"/>
        <v>1112.8608884354571</v>
      </c>
      <c r="W344" s="19">
        <f t="shared" ref="W344:W398" si="273">W$321*$A324</f>
        <v>1130.2115552473254</v>
      </c>
      <c r="X344" s="19">
        <f>X$321*$A323</f>
        <v>1147.7532679810106</v>
      </c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S344" s="10"/>
      <c r="AT344" s="17"/>
      <c r="AU344" s="10"/>
      <c r="AV344" s="10"/>
      <c r="AW344" s="10"/>
      <c r="AX344" s="10"/>
      <c r="AY344" s="10"/>
      <c r="AZ344" s="10"/>
      <c r="BA344" s="10"/>
      <c r="BB344" s="10"/>
      <c r="BC344" s="18"/>
      <c r="BD344" s="18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CA344" s="10">
        <f t="shared" si="250"/>
        <v>10710.929398631404</v>
      </c>
    </row>
    <row r="345" spans="1:79">
      <c r="A345" s="81">
        <f t="shared" si="251"/>
        <v>0</v>
      </c>
      <c r="B345" s="10">
        <f t="shared" si="252"/>
        <v>23</v>
      </c>
      <c r="C345" s="77">
        <f t="shared" si="253"/>
        <v>0</v>
      </c>
      <c r="D345" s="15">
        <f t="shared" si="254"/>
        <v>0</v>
      </c>
      <c r="E345" s="19">
        <f t="shared" si="255"/>
        <v>0</v>
      </c>
      <c r="F345" s="19">
        <f t="shared" si="256"/>
        <v>0</v>
      </c>
      <c r="G345" s="19">
        <f t="shared" si="257"/>
        <v>0</v>
      </c>
      <c r="H345" s="19">
        <f t="shared" si="258"/>
        <v>0</v>
      </c>
      <c r="I345" s="15">
        <f t="shared" si="259"/>
        <v>0</v>
      </c>
      <c r="J345" s="19">
        <f t="shared" si="260"/>
        <v>0</v>
      </c>
      <c r="K345" s="19">
        <f t="shared" si="261"/>
        <v>0</v>
      </c>
      <c r="L345" s="19">
        <f t="shared" si="262"/>
        <v>0</v>
      </c>
      <c r="M345" s="19">
        <f t="shared" si="263"/>
        <v>0</v>
      </c>
      <c r="N345" s="19">
        <f t="shared" si="264"/>
        <v>0</v>
      </c>
      <c r="O345" s="19">
        <f t="shared" si="265"/>
        <v>0</v>
      </c>
      <c r="P345" s="19">
        <f t="shared" si="266"/>
        <v>1012.7283619699733</v>
      </c>
      <c r="Q345" s="19">
        <f t="shared" si="267"/>
        <v>1028.9480398240037</v>
      </c>
      <c r="R345" s="19">
        <f t="shared" si="268"/>
        <v>1045.3543366569941</v>
      </c>
      <c r="S345" s="19">
        <f t="shared" si="269"/>
        <v>1061.9480204468252</v>
      </c>
      <c r="T345" s="19">
        <f t="shared" si="270"/>
        <v>1078.7298467365206</v>
      </c>
      <c r="U345" s="19">
        <f t="shared" si="271"/>
        <v>1095.7005589018443</v>
      </c>
      <c r="V345" s="19">
        <f t="shared" si="272"/>
        <v>1112.8608884354571</v>
      </c>
      <c r="W345" s="19">
        <f t="shared" si="273"/>
        <v>1130.2115552473254</v>
      </c>
      <c r="X345" s="19">
        <f t="shared" ref="X345:X398" si="274">X$321*$A324</f>
        <v>1147.7532679810106</v>
      </c>
      <c r="Y345" s="19">
        <f>Y$321*$A323</f>
        <v>1165.4867243454873</v>
      </c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S345" s="10"/>
      <c r="AT345" s="17"/>
      <c r="AU345" s="10"/>
      <c r="AV345" s="10"/>
      <c r="AW345" s="10"/>
      <c r="AX345" s="10"/>
      <c r="AY345" s="10"/>
      <c r="AZ345" s="10"/>
      <c r="BA345" s="10"/>
      <c r="BB345" s="10"/>
      <c r="BC345" s="18"/>
      <c r="BD345" s="18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CA345" s="10">
        <f t="shared" si="250"/>
        <v>10879.721600545443</v>
      </c>
    </row>
    <row r="346" spans="1:79">
      <c r="A346" s="81">
        <f t="shared" si="251"/>
        <v>0</v>
      </c>
      <c r="B346" s="10">
        <f t="shared" si="252"/>
        <v>24</v>
      </c>
      <c r="C346" s="77">
        <f t="shared" si="253"/>
        <v>0</v>
      </c>
      <c r="D346" s="15">
        <f t="shared" si="254"/>
        <v>0</v>
      </c>
      <c r="E346" s="19">
        <f t="shared" si="255"/>
        <v>0</v>
      </c>
      <c r="F346" s="19">
        <f t="shared" si="256"/>
        <v>0</v>
      </c>
      <c r="G346" s="19">
        <f t="shared" si="257"/>
        <v>0</v>
      </c>
      <c r="H346" s="19">
        <f t="shared" si="258"/>
        <v>0</v>
      </c>
      <c r="I346" s="15">
        <f t="shared" si="259"/>
        <v>0</v>
      </c>
      <c r="J346" s="19">
        <f t="shared" si="260"/>
        <v>0</v>
      </c>
      <c r="K346" s="19">
        <f t="shared" si="261"/>
        <v>0</v>
      </c>
      <c r="L346" s="19">
        <f t="shared" si="262"/>
        <v>0</v>
      </c>
      <c r="M346" s="19">
        <f t="shared" si="263"/>
        <v>0</v>
      </c>
      <c r="N346" s="19">
        <f t="shared" si="264"/>
        <v>0</v>
      </c>
      <c r="O346" s="19">
        <f t="shared" si="265"/>
        <v>0</v>
      </c>
      <c r="P346" s="19">
        <f t="shared" si="266"/>
        <v>0</v>
      </c>
      <c r="Q346" s="19">
        <f t="shared" si="267"/>
        <v>1028.9480398240037</v>
      </c>
      <c r="R346" s="19">
        <f t="shared" si="268"/>
        <v>1045.3543366569941</v>
      </c>
      <c r="S346" s="19">
        <f t="shared" si="269"/>
        <v>1061.9480204468252</v>
      </c>
      <c r="T346" s="19">
        <f t="shared" si="270"/>
        <v>1078.7298467365206</v>
      </c>
      <c r="U346" s="19">
        <f t="shared" si="271"/>
        <v>1095.7005589018443</v>
      </c>
      <c r="V346" s="19">
        <f t="shared" si="272"/>
        <v>1112.8608884354571</v>
      </c>
      <c r="W346" s="19">
        <f t="shared" si="273"/>
        <v>1130.2115552473254</v>
      </c>
      <c r="X346" s="19">
        <f t="shared" si="274"/>
        <v>1147.7532679810106</v>
      </c>
      <c r="Y346" s="19">
        <f t="shared" ref="Y346:Y398" si="275">Y$321*$A324</f>
        <v>1165.4867243454873</v>
      </c>
      <c r="Z346" s="19">
        <f>Z$321*$A323</f>
        <v>0</v>
      </c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S346" s="10"/>
      <c r="AT346" s="17"/>
      <c r="AU346" s="10"/>
      <c r="AV346" s="10"/>
      <c r="AW346" s="10"/>
      <c r="AX346" s="10"/>
      <c r="AY346" s="10"/>
      <c r="AZ346" s="10"/>
      <c r="BA346" s="10"/>
      <c r="BB346" s="10"/>
      <c r="BC346" s="18"/>
      <c r="BD346" s="18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CA346" s="10">
        <f t="shared" si="250"/>
        <v>9866.9932385754691</v>
      </c>
    </row>
    <row r="347" spans="1:79">
      <c r="A347" s="81">
        <f t="shared" si="251"/>
        <v>0</v>
      </c>
      <c r="B347" s="10">
        <f t="shared" si="252"/>
        <v>25</v>
      </c>
      <c r="C347" s="77">
        <f t="shared" si="253"/>
        <v>0</v>
      </c>
      <c r="D347" s="15">
        <f t="shared" si="254"/>
        <v>0</v>
      </c>
      <c r="E347" s="19">
        <f t="shared" si="255"/>
        <v>0</v>
      </c>
      <c r="F347" s="19">
        <f t="shared" si="256"/>
        <v>0</v>
      </c>
      <c r="G347" s="19">
        <f t="shared" si="257"/>
        <v>0</v>
      </c>
      <c r="H347" s="19">
        <f t="shared" si="258"/>
        <v>0</v>
      </c>
      <c r="I347" s="15">
        <f t="shared" si="259"/>
        <v>0</v>
      </c>
      <c r="J347" s="19">
        <f t="shared" si="260"/>
        <v>0</v>
      </c>
      <c r="K347" s="19">
        <f t="shared" si="261"/>
        <v>0</v>
      </c>
      <c r="L347" s="19">
        <f t="shared" si="262"/>
        <v>0</v>
      </c>
      <c r="M347" s="19">
        <f t="shared" si="263"/>
        <v>0</v>
      </c>
      <c r="N347" s="19">
        <f t="shared" si="264"/>
        <v>0</v>
      </c>
      <c r="O347" s="19">
        <f t="shared" si="265"/>
        <v>0</v>
      </c>
      <c r="P347" s="19">
        <f t="shared" si="266"/>
        <v>0</v>
      </c>
      <c r="Q347" s="19">
        <f t="shared" si="267"/>
        <v>0</v>
      </c>
      <c r="R347" s="19">
        <f t="shared" si="268"/>
        <v>1045.3543366569941</v>
      </c>
      <c r="S347" s="19">
        <f t="shared" si="269"/>
        <v>1061.9480204468252</v>
      </c>
      <c r="T347" s="19">
        <f t="shared" si="270"/>
        <v>1078.7298467365206</v>
      </c>
      <c r="U347" s="19">
        <f t="shared" si="271"/>
        <v>1095.7005589018443</v>
      </c>
      <c r="V347" s="19">
        <f t="shared" si="272"/>
        <v>1112.8608884354571</v>
      </c>
      <c r="W347" s="19">
        <f t="shared" si="273"/>
        <v>1130.2115552473254</v>
      </c>
      <c r="X347" s="19">
        <f t="shared" si="274"/>
        <v>1147.7532679810106</v>
      </c>
      <c r="Y347" s="19">
        <f t="shared" si="275"/>
        <v>1165.4867243454873</v>
      </c>
      <c r="Z347" s="19">
        <f t="shared" ref="Z347:Z398" si="276">Z$321*$A324</f>
        <v>0</v>
      </c>
      <c r="AA347" s="19">
        <f>AA$321*$A323</f>
        <v>0</v>
      </c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S347" s="10"/>
      <c r="AT347" s="17"/>
      <c r="AU347" s="10"/>
      <c r="AV347" s="10"/>
      <c r="AW347" s="10"/>
      <c r="AX347" s="10"/>
      <c r="AY347" s="10"/>
      <c r="AZ347" s="10"/>
      <c r="BA347" s="10"/>
      <c r="BB347" s="10"/>
      <c r="BC347" s="18"/>
      <c r="BD347" s="18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CA347" s="10">
        <f t="shared" si="250"/>
        <v>8838.0451987514643</v>
      </c>
    </row>
    <row r="348" spans="1:79">
      <c r="A348" s="81">
        <f t="shared" si="251"/>
        <v>0</v>
      </c>
      <c r="B348" s="10">
        <f t="shared" si="252"/>
        <v>26</v>
      </c>
      <c r="C348" s="77">
        <f t="shared" si="253"/>
        <v>0</v>
      </c>
      <c r="D348" s="15">
        <f t="shared" si="254"/>
        <v>0</v>
      </c>
      <c r="E348" s="19">
        <f t="shared" si="255"/>
        <v>0</v>
      </c>
      <c r="F348" s="19">
        <f t="shared" si="256"/>
        <v>0</v>
      </c>
      <c r="G348" s="19">
        <f t="shared" si="257"/>
        <v>0</v>
      </c>
      <c r="H348" s="19">
        <f t="shared" si="258"/>
        <v>0</v>
      </c>
      <c r="I348" s="15">
        <f t="shared" si="259"/>
        <v>0</v>
      </c>
      <c r="J348" s="19">
        <f t="shared" si="260"/>
        <v>0</v>
      </c>
      <c r="K348" s="19">
        <f t="shared" si="261"/>
        <v>0</v>
      </c>
      <c r="L348" s="19">
        <f t="shared" si="262"/>
        <v>0</v>
      </c>
      <c r="M348" s="19">
        <f t="shared" si="263"/>
        <v>0</v>
      </c>
      <c r="N348" s="19">
        <f t="shared" si="264"/>
        <v>0</v>
      </c>
      <c r="O348" s="19">
        <f t="shared" si="265"/>
        <v>0</v>
      </c>
      <c r="P348" s="19">
        <f t="shared" si="266"/>
        <v>0</v>
      </c>
      <c r="Q348" s="19">
        <f t="shared" si="267"/>
        <v>0</v>
      </c>
      <c r="R348" s="19">
        <f t="shared" si="268"/>
        <v>0</v>
      </c>
      <c r="S348" s="19">
        <f t="shared" si="269"/>
        <v>1061.9480204468252</v>
      </c>
      <c r="T348" s="19">
        <f t="shared" si="270"/>
        <v>1078.7298467365206</v>
      </c>
      <c r="U348" s="19">
        <f t="shared" si="271"/>
        <v>1095.7005589018443</v>
      </c>
      <c r="V348" s="19">
        <f t="shared" si="272"/>
        <v>1112.8608884354571</v>
      </c>
      <c r="W348" s="19">
        <f t="shared" si="273"/>
        <v>1130.2115552473254</v>
      </c>
      <c r="X348" s="19">
        <f t="shared" si="274"/>
        <v>1147.7532679810106</v>
      </c>
      <c r="Y348" s="19">
        <f t="shared" si="275"/>
        <v>1165.4867243454873</v>
      </c>
      <c r="Z348" s="19">
        <f t="shared" si="276"/>
        <v>0</v>
      </c>
      <c r="AA348" s="19">
        <f t="shared" ref="AA348:AA398" si="277">AA$321*$A324</f>
        <v>0</v>
      </c>
      <c r="AB348" s="19">
        <f>AB$321*$A323</f>
        <v>0</v>
      </c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S348" s="10"/>
      <c r="AT348" s="17"/>
      <c r="AU348" s="10"/>
      <c r="AV348" s="10"/>
      <c r="AW348" s="10"/>
      <c r="AX348" s="10"/>
      <c r="AY348" s="10"/>
      <c r="AZ348" s="10"/>
      <c r="BA348" s="10"/>
      <c r="BB348" s="10"/>
      <c r="BC348" s="18"/>
      <c r="BD348" s="18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CA348" s="10">
        <f t="shared" si="250"/>
        <v>7792.6908620944696</v>
      </c>
    </row>
    <row r="349" spans="1:79">
      <c r="A349" s="81">
        <f t="shared" si="251"/>
        <v>0</v>
      </c>
      <c r="B349" s="10">
        <f t="shared" si="252"/>
        <v>27</v>
      </c>
      <c r="C349" s="77">
        <f t="shared" si="253"/>
        <v>0</v>
      </c>
      <c r="D349" s="15">
        <f t="shared" si="254"/>
        <v>0</v>
      </c>
      <c r="E349" s="19">
        <f t="shared" si="255"/>
        <v>0</v>
      </c>
      <c r="F349" s="19">
        <f t="shared" si="256"/>
        <v>0</v>
      </c>
      <c r="G349" s="19">
        <f t="shared" si="257"/>
        <v>0</v>
      </c>
      <c r="H349" s="19">
        <f t="shared" si="258"/>
        <v>0</v>
      </c>
      <c r="I349" s="15">
        <f t="shared" si="259"/>
        <v>0</v>
      </c>
      <c r="J349" s="19">
        <f t="shared" si="260"/>
        <v>0</v>
      </c>
      <c r="K349" s="19">
        <f t="shared" si="261"/>
        <v>0</v>
      </c>
      <c r="L349" s="19">
        <f t="shared" si="262"/>
        <v>0</v>
      </c>
      <c r="M349" s="19">
        <f t="shared" si="263"/>
        <v>0</v>
      </c>
      <c r="N349" s="19">
        <f t="shared" si="264"/>
        <v>0</v>
      </c>
      <c r="O349" s="19">
        <f t="shared" si="265"/>
        <v>0</v>
      </c>
      <c r="P349" s="19">
        <f t="shared" si="266"/>
        <v>0</v>
      </c>
      <c r="Q349" s="19">
        <f t="shared" si="267"/>
        <v>0</v>
      </c>
      <c r="R349" s="19">
        <f t="shared" si="268"/>
        <v>0</v>
      </c>
      <c r="S349" s="19">
        <f t="shared" si="269"/>
        <v>0</v>
      </c>
      <c r="T349" s="19">
        <f t="shared" si="270"/>
        <v>1078.7298467365206</v>
      </c>
      <c r="U349" s="19">
        <f t="shared" si="271"/>
        <v>1095.7005589018443</v>
      </c>
      <c r="V349" s="19">
        <f t="shared" si="272"/>
        <v>1112.8608884354571</v>
      </c>
      <c r="W349" s="19">
        <f t="shared" si="273"/>
        <v>1130.2115552473254</v>
      </c>
      <c r="X349" s="19">
        <f t="shared" si="274"/>
        <v>1147.7532679810106</v>
      </c>
      <c r="Y349" s="19">
        <f t="shared" si="275"/>
        <v>1165.4867243454873</v>
      </c>
      <c r="Z349" s="19">
        <f t="shared" si="276"/>
        <v>0</v>
      </c>
      <c r="AA349" s="19">
        <f t="shared" si="277"/>
        <v>0</v>
      </c>
      <c r="AB349" s="19">
        <f t="shared" ref="AB349:AB398" si="278">AB$321*$A324</f>
        <v>0</v>
      </c>
      <c r="AC349" s="19">
        <f>AC$321*$A323</f>
        <v>0</v>
      </c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S349" s="10"/>
      <c r="AT349" s="17"/>
      <c r="AU349" s="10"/>
      <c r="AV349" s="10"/>
      <c r="AW349" s="10"/>
      <c r="AX349" s="10"/>
      <c r="AY349" s="10"/>
      <c r="AZ349" s="10"/>
      <c r="BA349" s="10"/>
      <c r="BB349" s="10"/>
      <c r="BC349" s="18"/>
      <c r="BD349" s="18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CA349" s="10">
        <f t="shared" si="250"/>
        <v>6730.7428416476459</v>
      </c>
    </row>
    <row r="350" spans="1:79">
      <c r="A350" s="81">
        <f t="shared" si="251"/>
        <v>0</v>
      </c>
      <c r="B350" s="10">
        <f t="shared" si="252"/>
        <v>28</v>
      </c>
      <c r="C350" s="77">
        <f t="shared" si="253"/>
        <v>0</v>
      </c>
      <c r="D350" s="15">
        <f t="shared" si="254"/>
        <v>0</v>
      </c>
      <c r="E350" s="19">
        <f t="shared" si="255"/>
        <v>0</v>
      </c>
      <c r="F350" s="19">
        <f t="shared" si="256"/>
        <v>0</v>
      </c>
      <c r="G350" s="19">
        <f t="shared" si="257"/>
        <v>0</v>
      </c>
      <c r="H350" s="19">
        <f t="shared" si="258"/>
        <v>0</v>
      </c>
      <c r="I350" s="15">
        <f t="shared" si="259"/>
        <v>0</v>
      </c>
      <c r="J350" s="19">
        <f t="shared" si="260"/>
        <v>0</v>
      </c>
      <c r="K350" s="19">
        <f t="shared" si="261"/>
        <v>0</v>
      </c>
      <c r="L350" s="19">
        <f t="shared" si="262"/>
        <v>0</v>
      </c>
      <c r="M350" s="19">
        <f t="shared" si="263"/>
        <v>0</v>
      </c>
      <c r="N350" s="19">
        <f t="shared" si="264"/>
        <v>0</v>
      </c>
      <c r="O350" s="19">
        <f t="shared" si="265"/>
        <v>0</v>
      </c>
      <c r="P350" s="19">
        <f t="shared" si="266"/>
        <v>0</v>
      </c>
      <c r="Q350" s="19">
        <f t="shared" si="267"/>
        <v>0</v>
      </c>
      <c r="R350" s="19">
        <f t="shared" si="268"/>
        <v>0</v>
      </c>
      <c r="S350" s="19">
        <f t="shared" si="269"/>
        <v>0</v>
      </c>
      <c r="T350" s="19">
        <f t="shared" si="270"/>
        <v>0</v>
      </c>
      <c r="U350" s="19">
        <f t="shared" si="271"/>
        <v>1095.7005589018443</v>
      </c>
      <c r="V350" s="19">
        <f t="shared" si="272"/>
        <v>1112.8608884354571</v>
      </c>
      <c r="W350" s="19">
        <f t="shared" si="273"/>
        <v>1130.2115552473254</v>
      </c>
      <c r="X350" s="19">
        <f t="shared" si="274"/>
        <v>1147.7532679810106</v>
      </c>
      <c r="Y350" s="19">
        <f t="shared" si="275"/>
        <v>1165.4867243454873</v>
      </c>
      <c r="Z350" s="19">
        <f t="shared" si="276"/>
        <v>0</v>
      </c>
      <c r="AA350" s="19">
        <f t="shared" si="277"/>
        <v>0</v>
      </c>
      <c r="AB350" s="19">
        <f t="shared" si="278"/>
        <v>0</v>
      </c>
      <c r="AC350" s="19">
        <f t="shared" ref="AC350:AC398" si="279">AC$321*$A324</f>
        <v>0</v>
      </c>
      <c r="AD350" s="19">
        <f>AD$321*$A323</f>
        <v>0</v>
      </c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S350" s="10"/>
      <c r="AT350" s="17"/>
      <c r="AU350" s="10"/>
      <c r="AV350" s="10"/>
      <c r="AW350" s="10"/>
      <c r="AX350" s="10"/>
      <c r="AY350" s="10"/>
      <c r="AZ350" s="10"/>
      <c r="BA350" s="10"/>
      <c r="BB350" s="10"/>
      <c r="BC350" s="18"/>
      <c r="BD350" s="18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CA350" s="10">
        <f t="shared" si="250"/>
        <v>5652.0129949111242</v>
      </c>
    </row>
    <row r="351" spans="1:79">
      <c r="A351" s="81">
        <f t="shared" si="251"/>
        <v>0</v>
      </c>
      <c r="B351" s="10">
        <f t="shared" si="252"/>
        <v>29</v>
      </c>
      <c r="C351" s="77">
        <f t="shared" si="253"/>
        <v>0</v>
      </c>
      <c r="D351" s="15">
        <f t="shared" si="254"/>
        <v>0</v>
      </c>
      <c r="E351" s="19">
        <f t="shared" si="255"/>
        <v>0</v>
      </c>
      <c r="F351" s="19">
        <f t="shared" si="256"/>
        <v>0</v>
      </c>
      <c r="G351" s="19">
        <f t="shared" si="257"/>
        <v>0</v>
      </c>
      <c r="H351" s="19">
        <f t="shared" si="258"/>
        <v>0</v>
      </c>
      <c r="I351" s="15">
        <f t="shared" si="259"/>
        <v>0</v>
      </c>
      <c r="J351" s="19">
        <f t="shared" si="260"/>
        <v>0</v>
      </c>
      <c r="K351" s="19">
        <f t="shared" si="261"/>
        <v>0</v>
      </c>
      <c r="L351" s="19">
        <f t="shared" si="262"/>
        <v>0</v>
      </c>
      <c r="M351" s="19">
        <f t="shared" si="263"/>
        <v>0</v>
      </c>
      <c r="N351" s="19">
        <f t="shared" si="264"/>
        <v>0</v>
      </c>
      <c r="O351" s="19">
        <f t="shared" si="265"/>
        <v>0</v>
      </c>
      <c r="P351" s="19">
        <f t="shared" si="266"/>
        <v>0</v>
      </c>
      <c r="Q351" s="19">
        <f t="shared" si="267"/>
        <v>0</v>
      </c>
      <c r="R351" s="19">
        <f t="shared" si="268"/>
        <v>0</v>
      </c>
      <c r="S351" s="19">
        <f t="shared" si="269"/>
        <v>0</v>
      </c>
      <c r="T351" s="19">
        <f t="shared" si="270"/>
        <v>0</v>
      </c>
      <c r="U351" s="19">
        <f t="shared" si="271"/>
        <v>0</v>
      </c>
      <c r="V351" s="19">
        <f t="shared" si="272"/>
        <v>1112.8608884354571</v>
      </c>
      <c r="W351" s="19">
        <f t="shared" si="273"/>
        <v>1130.2115552473254</v>
      </c>
      <c r="X351" s="19">
        <f t="shared" si="274"/>
        <v>1147.7532679810106</v>
      </c>
      <c r="Y351" s="19">
        <f t="shared" si="275"/>
        <v>1165.4867243454873</v>
      </c>
      <c r="Z351" s="19">
        <f t="shared" si="276"/>
        <v>0</v>
      </c>
      <c r="AA351" s="19">
        <f t="shared" si="277"/>
        <v>0</v>
      </c>
      <c r="AB351" s="19">
        <f t="shared" si="278"/>
        <v>0</v>
      </c>
      <c r="AC351" s="19">
        <f t="shared" si="279"/>
        <v>0</v>
      </c>
      <c r="AD351" s="19">
        <f t="shared" ref="AD351:AD398" si="280">AD$321*$A324</f>
        <v>0</v>
      </c>
      <c r="AE351" s="19">
        <f>AE$321*$A323</f>
        <v>0</v>
      </c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S351" s="10"/>
      <c r="AT351" s="17"/>
      <c r="AU351" s="10"/>
      <c r="AV351" s="10"/>
      <c r="AW351" s="10"/>
      <c r="AX351" s="10"/>
      <c r="AY351" s="10"/>
      <c r="AZ351" s="10"/>
      <c r="BA351" s="10"/>
      <c r="BB351" s="10"/>
      <c r="BC351" s="18"/>
      <c r="BD351" s="18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CA351" s="10">
        <f t="shared" si="250"/>
        <v>4556.3124360092806</v>
      </c>
    </row>
    <row r="352" spans="1:79">
      <c r="A352" s="81">
        <f t="shared" si="251"/>
        <v>0</v>
      </c>
      <c r="B352" s="10">
        <f t="shared" si="252"/>
        <v>30</v>
      </c>
      <c r="C352" s="77">
        <f t="shared" si="253"/>
        <v>0</v>
      </c>
      <c r="D352" s="15">
        <f t="shared" si="254"/>
        <v>0</v>
      </c>
      <c r="E352" s="19">
        <f t="shared" si="255"/>
        <v>0</v>
      </c>
      <c r="F352" s="19">
        <f t="shared" si="256"/>
        <v>0</v>
      </c>
      <c r="G352" s="19">
        <f t="shared" si="257"/>
        <v>0</v>
      </c>
      <c r="H352" s="19">
        <f t="shared" si="258"/>
        <v>0</v>
      </c>
      <c r="I352" s="15">
        <f t="shared" si="259"/>
        <v>0</v>
      </c>
      <c r="J352" s="19">
        <f t="shared" si="260"/>
        <v>0</v>
      </c>
      <c r="K352" s="19">
        <f t="shared" si="261"/>
        <v>0</v>
      </c>
      <c r="L352" s="19">
        <f t="shared" si="262"/>
        <v>0</v>
      </c>
      <c r="M352" s="19">
        <f t="shared" si="263"/>
        <v>0</v>
      </c>
      <c r="N352" s="19">
        <f t="shared" si="264"/>
        <v>0</v>
      </c>
      <c r="O352" s="19">
        <f t="shared" si="265"/>
        <v>0</v>
      </c>
      <c r="P352" s="19">
        <f t="shared" si="266"/>
        <v>0</v>
      </c>
      <c r="Q352" s="19">
        <f t="shared" si="267"/>
        <v>0</v>
      </c>
      <c r="R352" s="19">
        <f t="shared" si="268"/>
        <v>0</v>
      </c>
      <c r="S352" s="19">
        <f t="shared" si="269"/>
        <v>0</v>
      </c>
      <c r="T352" s="19">
        <f t="shared" si="270"/>
        <v>0</v>
      </c>
      <c r="U352" s="19">
        <f t="shared" si="271"/>
        <v>0</v>
      </c>
      <c r="V352" s="19">
        <f t="shared" si="272"/>
        <v>0</v>
      </c>
      <c r="W352" s="19">
        <f t="shared" si="273"/>
        <v>1130.2115552473254</v>
      </c>
      <c r="X352" s="19">
        <f t="shared" si="274"/>
        <v>1147.7532679810106</v>
      </c>
      <c r="Y352" s="19">
        <f t="shared" si="275"/>
        <v>1165.4867243454873</v>
      </c>
      <c r="Z352" s="19">
        <f t="shared" si="276"/>
        <v>0</v>
      </c>
      <c r="AA352" s="19">
        <f t="shared" si="277"/>
        <v>0</v>
      </c>
      <c r="AB352" s="19">
        <f t="shared" si="278"/>
        <v>0</v>
      </c>
      <c r="AC352" s="19">
        <f t="shared" si="279"/>
        <v>0</v>
      </c>
      <c r="AD352" s="19">
        <f t="shared" si="280"/>
        <v>0</v>
      </c>
      <c r="AE352" s="19">
        <f t="shared" ref="AE352:AE398" si="281">AE$321*$A324</f>
        <v>0</v>
      </c>
      <c r="AF352" s="19">
        <f>AF$321*$A323</f>
        <v>0</v>
      </c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S352" s="10"/>
      <c r="AT352" s="17"/>
      <c r="AU352" s="10"/>
      <c r="AV352" s="10"/>
      <c r="AW352" s="10"/>
      <c r="AX352" s="10"/>
      <c r="AY352" s="10"/>
      <c r="AZ352" s="10"/>
      <c r="BA352" s="10"/>
      <c r="BB352" s="10"/>
      <c r="BC352" s="18"/>
      <c r="BD352" s="18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CA352" s="10">
        <f t="shared" si="250"/>
        <v>3443.4515475738235</v>
      </c>
    </row>
    <row r="353" spans="1:79">
      <c r="A353" s="81">
        <f t="shared" si="251"/>
        <v>0</v>
      </c>
      <c r="B353" s="10">
        <f t="shared" si="252"/>
        <v>31</v>
      </c>
      <c r="C353" s="77">
        <f t="shared" si="253"/>
        <v>0</v>
      </c>
      <c r="D353" s="15">
        <f t="shared" si="254"/>
        <v>0</v>
      </c>
      <c r="E353" s="19">
        <f t="shared" si="255"/>
        <v>0</v>
      </c>
      <c r="F353" s="19">
        <f t="shared" si="256"/>
        <v>0</v>
      </c>
      <c r="G353" s="19">
        <f t="shared" si="257"/>
        <v>0</v>
      </c>
      <c r="H353" s="19">
        <f t="shared" si="258"/>
        <v>0</v>
      </c>
      <c r="I353" s="15">
        <f t="shared" si="259"/>
        <v>0</v>
      </c>
      <c r="J353" s="19">
        <f t="shared" si="260"/>
        <v>0</v>
      </c>
      <c r="K353" s="19">
        <f t="shared" si="261"/>
        <v>0</v>
      </c>
      <c r="L353" s="19">
        <f t="shared" si="262"/>
        <v>0</v>
      </c>
      <c r="M353" s="19">
        <f t="shared" si="263"/>
        <v>0</v>
      </c>
      <c r="N353" s="19">
        <f t="shared" si="264"/>
        <v>0</v>
      </c>
      <c r="O353" s="19">
        <f t="shared" si="265"/>
        <v>0</v>
      </c>
      <c r="P353" s="19">
        <f t="shared" si="266"/>
        <v>0</v>
      </c>
      <c r="Q353" s="19">
        <f t="shared" si="267"/>
        <v>0</v>
      </c>
      <c r="R353" s="19">
        <f t="shared" si="268"/>
        <v>0</v>
      </c>
      <c r="S353" s="19">
        <f t="shared" si="269"/>
        <v>0</v>
      </c>
      <c r="T353" s="19">
        <f t="shared" si="270"/>
        <v>0</v>
      </c>
      <c r="U353" s="19">
        <f t="shared" si="271"/>
        <v>0</v>
      </c>
      <c r="V353" s="19">
        <f t="shared" si="272"/>
        <v>0</v>
      </c>
      <c r="W353" s="19">
        <f t="shared" si="273"/>
        <v>0</v>
      </c>
      <c r="X353" s="19">
        <f t="shared" si="274"/>
        <v>1147.7532679810106</v>
      </c>
      <c r="Y353" s="19">
        <f t="shared" si="275"/>
        <v>1165.4867243454873</v>
      </c>
      <c r="Z353" s="19">
        <f t="shared" si="276"/>
        <v>0</v>
      </c>
      <c r="AA353" s="19">
        <f t="shared" si="277"/>
        <v>0</v>
      </c>
      <c r="AB353" s="19">
        <f t="shared" si="278"/>
        <v>0</v>
      </c>
      <c r="AC353" s="19">
        <f t="shared" si="279"/>
        <v>0</v>
      </c>
      <c r="AD353" s="19">
        <f t="shared" si="280"/>
        <v>0</v>
      </c>
      <c r="AE353" s="19">
        <f t="shared" si="281"/>
        <v>0</v>
      </c>
      <c r="AF353" s="19">
        <f t="shared" ref="AF353:AF398" si="282">AF$321*$A324</f>
        <v>0</v>
      </c>
      <c r="AG353" s="19">
        <f>AG$321*$A323</f>
        <v>0</v>
      </c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S353" s="10"/>
      <c r="AT353" s="17"/>
      <c r="AU353" s="10"/>
      <c r="AV353" s="10"/>
      <c r="AW353" s="10"/>
      <c r="AX353" s="10"/>
      <c r="AY353" s="10"/>
      <c r="AZ353" s="10"/>
      <c r="BA353" s="10"/>
      <c r="BB353" s="10"/>
      <c r="BC353" s="18"/>
      <c r="BD353" s="18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CA353" s="10">
        <f t="shared" si="250"/>
        <v>2313.2399923264979</v>
      </c>
    </row>
    <row r="354" spans="1:79">
      <c r="A354" s="81">
        <f t="shared" si="251"/>
        <v>0</v>
      </c>
      <c r="B354" s="10">
        <f t="shared" si="252"/>
        <v>32</v>
      </c>
      <c r="C354" s="77">
        <f t="shared" si="253"/>
        <v>0</v>
      </c>
      <c r="D354" s="15">
        <f t="shared" si="254"/>
        <v>0</v>
      </c>
      <c r="E354" s="19">
        <f t="shared" si="255"/>
        <v>0</v>
      </c>
      <c r="F354" s="19">
        <f t="shared" si="256"/>
        <v>0</v>
      </c>
      <c r="G354" s="19">
        <f t="shared" si="257"/>
        <v>0</v>
      </c>
      <c r="H354" s="19">
        <f t="shared" si="258"/>
        <v>0</v>
      </c>
      <c r="I354" s="15">
        <f t="shared" si="259"/>
        <v>0</v>
      </c>
      <c r="J354" s="19">
        <f t="shared" si="260"/>
        <v>0</v>
      </c>
      <c r="K354" s="19">
        <f t="shared" si="261"/>
        <v>0</v>
      </c>
      <c r="L354" s="19">
        <f t="shared" si="262"/>
        <v>0</v>
      </c>
      <c r="M354" s="19">
        <f t="shared" si="263"/>
        <v>0</v>
      </c>
      <c r="N354" s="19">
        <f t="shared" si="264"/>
        <v>0</v>
      </c>
      <c r="O354" s="19">
        <f t="shared" si="265"/>
        <v>0</v>
      </c>
      <c r="P354" s="19">
        <f t="shared" si="266"/>
        <v>0</v>
      </c>
      <c r="Q354" s="19">
        <f t="shared" si="267"/>
        <v>0</v>
      </c>
      <c r="R354" s="19">
        <f t="shared" si="268"/>
        <v>0</v>
      </c>
      <c r="S354" s="19">
        <f t="shared" si="269"/>
        <v>0</v>
      </c>
      <c r="T354" s="19">
        <f t="shared" si="270"/>
        <v>0</v>
      </c>
      <c r="U354" s="19">
        <f t="shared" si="271"/>
        <v>0</v>
      </c>
      <c r="V354" s="19">
        <f t="shared" si="272"/>
        <v>0</v>
      </c>
      <c r="W354" s="19">
        <f t="shared" si="273"/>
        <v>0</v>
      </c>
      <c r="X354" s="19">
        <f t="shared" si="274"/>
        <v>0</v>
      </c>
      <c r="Y354" s="19">
        <f t="shared" si="275"/>
        <v>1165.4867243454873</v>
      </c>
      <c r="Z354" s="19">
        <f t="shared" si="276"/>
        <v>0</v>
      </c>
      <c r="AA354" s="19">
        <f t="shared" si="277"/>
        <v>0</v>
      </c>
      <c r="AB354" s="19">
        <f t="shared" si="278"/>
        <v>0</v>
      </c>
      <c r="AC354" s="19">
        <f t="shared" si="279"/>
        <v>0</v>
      </c>
      <c r="AD354" s="19">
        <f t="shared" si="280"/>
        <v>0</v>
      </c>
      <c r="AE354" s="19">
        <f t="shared" si="281"/>
        <v>0</v>
      </c>
      <c r="AF354" s="19">
        <f t="shared" si="282"/>
        <v>0</v>
      </c>
      <c r="AG354" s="19">
        <f t="shared" ref="AG354:AG398" si="283">AG$321*$A324</f>
        <v>0</v>
      </c>
      <c r="AH354" s="19">
        <f>AH$321*$A323</f>
        <v>0</v>
      </c>
      <c r="AI354" s="19"/>
      <c r="AJ354" s="19"/>
      <c r="AK354" s="19"/>
      <c r="AL354" s="19"/>
      <c r="AM354" s="19"/>
      <c r="AN354" s="19"/>
      <c r="AO354" s="19"/>
      <c r="AP354" s="19"/>
      <c r="AQ354" s="19"/>
      <c r="AS354" s="10"/>
      <c r="AT354" s="17"/>
      <c r="AU354" s="10"/>
      <c r="AV354" s="10"/>
      <c r="AW354" s="10"/>
      <c r="AX354" s="10"/>
      <c r="AY354" s="10"/>
      <c r="AZ354" s="10"/>
      <c r="BA354" s="10"/>
      <c r="BB354" s="10"/>
      <c r="BC354" s="18"/>
      <c r="BD354" s="18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CA354" s="10">
        <f t="shared" si="250"/>
        <v>1165.4867243454873</v>
      </c>
    </row>
    <row r="355" spans="1:79">
      <c r="A355" s="81">
        <f t="shared" si="251"/>
        <v>0</v>
      </c>
      <c r="B355" s="10">
        <f t="shared" si="252"/>
        <v>33</v>
      </c>
      <c r="C355" s="77">
        <f t="shared" si="253"/>
        <v>0</v>
      </c>
      <c r="D355" s="15">
        <f t="shared" si="254"/>
        <v>0</v>
      </c>
      <c r="E355" s="19">
        <f t="shared" si="255"/>
        <v>0</v>
      </c>
      <c r="F355" s="19">
        <f t="shared" si="256"/>
        <v>0</v>
      </c>
      <c r="G355" s="19">
        <f t="shared" si="257"/>
        <v>0</v>
      </c>
      <c r="H355" s="19">
        <f t="shared" si="258"/>
        <v>0</v>
      </c>
      <c r="I355" s="15">
        <f t="shared" si="259"/>
        <v>0</v>
      </c>
      <c r="J355" s="19">
        <f t="shared" si="260"/>
        <v>0</v>
      </c>
      <c r="K355" s="19">
        <f t="shared" si="261"/>
        <v>0</v>
      </c>
      <c r="L355" s="19">
        <f t="shared" si="262"/>
        <v>0</v>
      </c>
      <c r="M355" s="19">
        <f t="shared" si="263"/>
        <v>0</v>
      </c>
      <c r="N355" s="19">
        <f t="shared" si="264"/>
        <v>0</v>
      </c>
      <c r="O355" s="19">
        <f t="shared" si="265"/>
        <v>0</v>
      </c>
      <c r="P355" s="19">
        <f t="shared" si="266"/>
        <v>0</v>
      </c>
      <c r="Q355" s="19">
        <f t="shared" si="267"/>
        <v>0</v>
      </c>
      <c r="R355" s="19">
        <f t="shared" si="268"/>
        <v>0</v>
      </c>
      <c r="S355" s="19">
        <f t="shared" si="269"/>
        <v>0</v>
      </c>
      <c r="T355" s="19">
        <f t="shared" si="270"/>
        <v>0</v>
      </c>
      <c r="U355" s="19">
        <f t="shared" si="271"/>
        <v>0</v>
      </c>
      <c r="V355" s="19">
        <f t="shared" si="272"/>
        <v>0</v>
      </c>
      <c r="W355" s="19">
        <f t="shared" si="273"/>
        <v>0</v>
      </c>
      <c r="X355" s="19">
        <f t="shared" si="274"/>
        <v>0</v>
      </c>
      <c r="Y355" s="19">
        <f t="shared" si="275"/>
        <v>0</v>
      </c>
      <c r="Z355" s="19">
        <f t="shared" si="276"/>
        <v>0</v>
      </c>
      <c r="AA355" s="19">
        <f t="shared" si="277"/>
        <v>0</v>
      </c>
      <c r="AB355" s="19">
        <f t="shared" si="278"/>
        <v>0</v>
      </c>
      <c r="AC355" s="19">
        <f t="shared" si="279"/>
        <v>0</v>
      </c>
      <c r="AD355" s="19">
        <f t="shared" si="280"/>
        <v>0</v>
      </c>
      <c r="AE355" s="19">
        <f t="shared" si="281"/>
        <v>0</v>
      </c>
      <c r="AF355" s="19">
        <f t="shared" si="282"/>
        <v>0</v>
      </c>
      <c r="AG355" s="19">
        <f t="shared" si="283"/>
        <v>0</v>
      </c>
      <c r="AH355" s="19">
        <f t="shared" ref="AH355:AH398" si="284">AH$321*$A324</f>
        <v>0</v>
      </c>
      <c r="AI355" s="19">
        <f>AI$321*$A323</f>
        <v>0</v>
      </c>
      <c r="AJ355" s="19"/>
      <c r="AK355" s="19"/>
      <c r="AL355" s="19"/>
      <c r="AM355" s="19"/>
      <c r="AN355" s="19"/>
      <c r="AO355" s="19"/>
      <c r="AP355" s="19"/>
      <c r="AQ355" s="19"/>
      <c r="AS355" s="10"/>
      <c r="AT355" s="17"/>
      <c r="AU355" s="10"/>
      <c r="AV355" s="10"/>
      <c r="AW355" s="10"/>
      <c r="AX355" s="10"/>
      <c r="AY355" s="10"/>
      <c r="AZ355" s="10"/>
      <c r="BA355" s="10"/>
      <c r="BB355" s="10"/>
      <c r="BC355" s="18"/>
      <c r="BD355" s="18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CA355" s="10">
        <f t="shared" si="250"/>
        <v>0</v>
      </c>
    </row>
    <row r="356" spans="1:79">
      <c r="A356" s="81">
        <f t="shared" si="251"/>
        <v>0</v>
      </c>
      <c r="B356" s="10">
        <f t="shared" si="252"/>
        <v>34</v>
      </c>
      <c r="C356" s="77">
        <f t="shared" si="253"/>
        <v>0</v>
      </c>
      <c r="D356" s="15">
        <f t="shared" si="254"/>
        <v>0</v>
      </c>
      <c r="E356" s="19">
        <f t="shared" si="255"/>
        <v>0</v>
      </c>
      <c r="F356" s="19">
        <f t="shared" si="256"/>
        <v>0</v>
      </c>
      <c r="G356" s="19">
        <f t="shared" si="257"/>
        <v>0</v>
      </c>
      <c r="H356" s="19">
        <f t="shared" si="258"/>
        <v>0</v>
      </c>
      <c r="I356" s="15">
        <f t="shared" si="259"/>
        <v>0</v>
      </c>
      <c r="J356" s="19">
        <f t="shared" si="260"/>
        <v>0</v>
      </c>
      <c r="K356" s="19">
        <f t="shared" si="261"/>
        <v>0</v>
      </c>
      <c r="L356" s="19">
        <f t="shared" si="262"/>
        <v>0</v>
      </c>
      <c r="M356" s="19">
        <f t="shared" si="263"/>
        <v>0</v>
      </c>
      <c r="N356" s="19">
        <f t="shared" si="264"/>
        <v>0</v>
      </c>
      <c r="O356" s="19">
        <f t="shared" si="265"/>
        <v>0</v>
      </c>
      <c r="P356" s="19">
        <f t="shared" si="266"/>
        <v>0</v>
      </c>
      <c r="Q356" s="19">
        <f t="shared" si="267"/>
        <v>0</v>
      </c>
      <c r="R356" s="19">
        <f t="shared" si="268"/>
        <v>0</v>
      </c>
      <c r="S356" s="19">
        <f t="shared" si="269"/>
        <v>0</v>
      </c>
      <c r="T356" s="19">
        <f t="shared" si="270"/>
        <v>0</v>
      </c>
      <c r="U356" s="19">
        <f t="shared" si="271"/>
        <v>0</v>
      </c>
      <c r="V356" s="19">
        <f t="shared" si="272"/>
        <v>0</v>
      </c>
      <c r="W356" s="19">
        <f t="shared" si="273"/>
        <v>0</v>
      </c>
      <c r="X356" s="19">
        <f t="shared" si="274"/>
        <v>0</v>
      </c>
      <c r="Y356" s="19">
        <f t="shared" si="275"/>
        <v>0</v>
      </c>
      <c r="Z356" s="19">
        <f t="shared" si="276"/>
        <v>0</v>
      </c>
      <c r="AA356" s="19">
        <f t="shared" si="277"/>
        <v>0</v>
      </c>
      <c r="AB356" s="19">
        <f t="shared" si="278"/>
        <v>0</v>
      </c>
      <c r="AC356" s="19">
        <f t="shared" si="279"/>
        <v>0</v>
      </c>
      <c r="AD356" s="19">
        <f t="shared" si="280"/>
        <v>0</v>
      </c>
      <c r="AE356" s="19">
        <f t="shared" si="281"/>
        <v>0</v>
      </c>
      <c r="AF356" s="19">
        <f t="shared" si="282"/>
        <v>0</v>
      </c>
      <c r="AG356" s="19">
        <f t="shared" si="283"/>
        <v>0</v>
      </c>
      <c r="AH356" s="19">
        <f t="shared" si="284"/>
        <v>0</v>
      </c>
      <c r="AI356" s="19">
        <f t="shared" ref="AI356:AI398" si="285">AI$321*$A324</f>
        <v>0</v>
      </c>
      <c r="AJ356" s="19">
        <f>AJ$321*$A323</f>
        <v>0</v>
      </c>
      <c r="AK356" s="19"/>
      <c r="AL356" s="19"/>
      <c r="AM356" s="19"/>
      <c r="AN356" s="19"/>
      <c r="AO356" s="19"/>
      <c r="AP356" s="19"/>
      <c r="AQ356" s="19"/>
      <c r="AS356" s="10"/>
      <c r="AT356" s="17"/>
      <c r="AU356" s="10"/>
      <c r="AV356" s="10"/>
      <c r="AW356" s="10"/>
      <c r="AX356" s="10"/>
      <c r="AY356" s="10"/>
      <c r="AZ356" s="10"/>
      <c r="BA356" s="10"/>
      <c r="BB356" s="10"/>
      <c r="BC356" s="18"/>
      <c r="BD356" s="18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CA356" s="10">
        <f t="shared" si="250"/>
        <v>0</v>
      </c>
    </row>
    <row r="357" spans="1:79">
      <c r="A357" s="81">
        <f t="shared" si="251"/>
        <v>0</v>
      </c>
      <c r="B357" s="10">
        <f t="shared" si="252"/>
        <v>35</v>
      </c>
      <c r="C357" s="77">
        <f t="shared" si="253"/>
        <v>0</v>
      </c>
      <c r="D357" s="15">
        <f t="shared" si="254"/>
        <v>0</v>
      </c>
      <c r="E357" s="19">
        <f t="shared" si="255"/>
        <v>0</v>
      </c>
      <c r="F357" s="19">
        <f t="shared" si="256"/>
        <v>0</v>
      </c>
      <c r="G357" s="19">
        <f t="shared" si="257"/>
        <v>0</v>
      </c>
      <c r="H357" s="19">
        <f t="shared" si="258"/>
        <v>0</v>
      </c>
      <c r="I357" s="15">
        <f t="shared" si="259"/>
        <v>0</v>
      </c>
      <c r="J357" s="19">
        <f t="shared" si="260"/>
        <v>0</v>
      </c>
      <c r="K357" s="19">
        <f t="shared" si="261"/>
        <v>0</v>
      </c>
      <c r="L357" s="19">
        <f t="shared" si="262"/>
        <v>0</v>
      </c>
      <c r="M357" s="19">
        <f t="shared" si="263"/>
        <v>0</v>
      </c>
      <c r="N357" s="19">
        <f t="shared" si="264"/>
        <v>0</v>
      </c>
      <c r="O357" s="19">
        <f t="shared" si="265"/>
        <v>0</v>
      </c>
      <c r="P357" s="19">
        <f t="shared" si="266"/>
        <v>0</v>
      </c>
      <c r="Q357" s="19">
        <f t="shared" si="267"/>
        <v>0</v>
      </c>
      <c r="R357" s="19">
        <f t="shared" si="268"/>
        <v>0</v>
      </c>
      <c r="S357" s="19">
        <f t="shared" si="269"/>
        <v>0</v>
      </c>
      <c r="T357" s="19">
        <f t="shared" si="270"/>
        <v>0</v>
      </c>
      <c r="U357" s="19">
        <f t="shared" si="271"/>
        <v>0</v>
      </c>
      <c r="V357" s="19">
        <f t="shared" si="272"/>
        <v>0</v>
      </c>
      <c r="W357" s="19">
        <f t="shared" si="273"/>
        <v>0</v>
      </c>
      <c r="X357" s="19">
        <f t="shared" si="274"/>
        <v>0</v>
      </c>
      <c r="Y357" s="19">
        <f t="shared" si="275"/>
        <v>0</v>
      </c>
      <c r="Z357" s="19">
        <f t="shared" si="276"/>
        <v>0</v>
      </c>
      <c r="AA357" s="19">
        <f t="shared" si="277"/>
        <v>0</v>
      </c>
      <c r="AB357" s="19">
        <f t="shared" si="278"/>
        <v>0</v>
      </c>
      <c r="AC357" s="19">
        <f t="shared" si="279"/>
        <v>0</v>
      </c>
      <c r="AD357" s="19">
        <f t="shared" si="280"/>
        <v>0</v>
      </c>
      <c r="AE357" s="19">
        <f t="shared" si="281"/>
        <v>0</v>
      </c>
      <c r="AF357" s="19">
        <f t="shared" si="282"/>
        <v>0</v>
      </c>
      <c r="AG357" s="19">
        <f t="shared" si="283"/>
        <v>0</v>
      </c>
      <c r="AH357" s="19">
        <f t="shared" si="284"/>
        <v>0</v>
      </c>
      <c r="AI357" s="19">
        <f t="shared" si="285"/>
        <v>0</v>
      </c>
      <c r="AJ357" s="19">
        <f t="shared" ref="AJ357:AJ398" si="286">AJ$321*$A324</f>
        <v>0</v>
      </c>
      <c r="AK357" s="19">
        <f>AK$321*$A323</f>
        <v>0</v>
      </c>
      <c r="AL357" s="19"/>
      <c r="AM357" s="19"/>
      <c r="AN357" s="19"/>
      <c r="AO357" s="19"/>
      <c r="AP357" s="19"/>
      <c r="AQ357" s="19"/>
      <c r="AS357" s="10"/>
      <c r="AT357" s="17"/>
      <c r="AU357" s="10"/>
      <c r="AV357" s="10"/>
      <c r="AW357" s="10"/>
      <c r="AX357" s="10"/>
      <c r="AY357" s="10"/>
      <c r="AZ357" s="10"/>
      <c r="BA357" s="10"/>
      <c r="BB357" s="10"/>
      <c r="BC357" s="18"/>
      <c r="BD357" s="18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CA357" s="10">
        <f t="shared" si="250"/>
        <v>0</v>
      </c>
    </row>
    <row r="358" spans="1:79">
      <c r="A358" s="81">
        <f t="shared" si="251"/>
        <v>0</v>
      </c>
      <c r="B358" s="10">
        <f t="shared" si="252"/>
        <v>36</v>
      </c>
      <c r="C358" s="77">
        <f t="shared" si="253"/>
        <v>0</v>
      </c>
      <c r="D358" s="15">
        <f t="shared" si="254"/>
        <v>0</v>
      </c>
      <c r="E358" s="19">
        <f t="shared" si="255"/>
        <v>0</v>
      </c>
      <c r="F358" s="19">
        <f t="shared" si="256"/>
        <v>0</v>
      </c>
      <c r="G358" s="19">
        <f t="shared" si="257"/>
        <v>0</v>
      </c>
      <c r="H358" s="19">
        <f t="shared" si="258"/>
        <v>0</v>
      </c>
      <c r="I358" s="15">
        <f t="shared" si="259"/>
        <v>0</v>
      </c>
      <c r="J358" s="19">
        <f t="shared" si="260"/>
        <v>0</v>
      </c>
      <c r="K358" s="19">
        <f t="shared" si="261"/>
        <v>0</v>
      </c>
      <c r="L358" s="19">
        <f t="shared" si="262"/>
        <v>0</v>
      </c>
      <c r="M358" s="19">
        <f t="shared" si="263"/>
        <v>0</v>
      </c>
      <c r="N358" s="19">
        <f t="shared" si="264"/>
        <v>0</v>
      </c>
      <c r="O358" s="19">
        <f t="shared" si="265"/>
        <v>0</v>
      </c>
      <c r="P358" s="19">
        <f t="shared" si="266"/>
        <v>0</v>
      </c>
      <c r="Q358" s="19">
        <f t="shared" si="267"/>
        <v>0</v>
      </c>
      <c r="R358" s="19">
        <f t="shared" si="268"/>
        <v>0</v>
      </c>
      <c r="S358" s="19">
        <f t="shared" si="269"/>
        <v>0</v>
      </c>
      <c r="T358" s="19">
        <f t="shared" si="270"/>
        <v>0</v>
      </c>
      <c r="U358" s="19">
        <f t="shared" si="271"/>
        <v>0</v>
      </c>
      <c r="V358" s="19">
        <f t="shared" si="272"/>
        <v>0</v>
      </c>
      <c r="W358" s="19">
        <f t="shared" si="273"/>
        <v>0</v>
      </c>
      <c r="X358" s="19">
        <f t="shared" si="274"/>
        <v>0</v>
      </c>
      <c r="Y358" s="19">
        <f t="shared" si="275"/>
        <v>0</v>
      </c>
      <c r="Z358" s="19">
        <f t="shared" si="276"/>
        <v>0</v>
      </c>
      <c r="AA358" s="19">
        <f t="shared" si="277"/>
        <v>0</v>
      </c>
      <c r="AB358" s="19">
        <f t="shared" si="278"/>
        <v>0</v>
      </c>
      <c r="AC358" s="19">
        <f t="shared" si="279"/>
        <v>0</v>
      </c>
      <c r="AD358" s="19">
        <f t="shared" si="280"/>
        <v>0</v>
      </c>
      <c r="AE358" s="19">
        <f t="shared" si="281"/>
        <v>0</v>
      </c>
      <c r="AF358" s="19">
        <f t="shared" si="282"/>
        <v>0</v>
      </c>
      <c r="AG358" s="19">
        <f t="shared" si="283"/>
        <v>0</v>
      </c>
      <c r="AH358" s="19">
        <f t="shared" si="284"/>
        <v>0</v>
      </c>
      <c r="AI358" s="19">
        <f t="shared" si="285"/>
        <v>0</v>
      </c>
      <c r="AJ358" s="19">
        <f t="shared" si="286"/>
        <v>0</v>
      </c>
      <c r="AK358" s="19">
        <f t="shared" ref="AK358:AK398" si="287">AK$321*$A324</f>
        <v>0</v>
      </c>
      <c r="AL358" s="19">
        <f>AL$321*$A323</f>
        <v>0</v>
      </c>
      <c r="AM358" s="19"/>
      <c r="AN358" s="19"/>
      <c r="AO358" s="19"/>
      <c r="AP358" s="19"/>
      <c r="AQ358" s="19"/>
      <c r="AS358" s="10"/>
      <c r="AT358" s="17"/>
      <c r="AU358" s="10"/>
      <c r="AV358" s="10"/>
      <c r="AW358" s="10"/>
      <c r="AX358" s="10"/>
      <c r="AY358" s="10"/>
      <c r="AZ358" s="10"/>
      <c r="BA358" s="10"/>
      <c r="BB358" s="10"/>
      <c r="BC358" s="18"/>
      <c r="BD358" s="18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CA358" s="10">
        <f t="shared" si="250"/>
        <v>0</v>
      </c>
    </row>
    <row r="359" spans="1:79">
      <c r="A359" s="81">
        <f t="shared" si="251"/>
        <v>0</v>
      </c>
      <c r="B359" s="10">
        <f t="shared" si="252"/>
        <v>37</v>
      </c>
      <c r="C359" s="77">
        <f t="shared" si="253"/>
        <v>0</v>
      </c>
      <c r="D359" s="15">
        <f t="shared" si="254"/>
        <v>0</v>
      </c>
      <c r="E359" s="19">
        <f t="shared" si="255"/>
        <v>0</v>
      </c>
      <c r="F359" s="19">
        <f t="shared" si="256"/>
        <v>0</v>
      </c>
      <c r="G359" s="19">
        <f t="shared" si="257"/>
        <v>0</v>
      </c>
      <c r="H359" s="19">
        <f t="shared" si="258"/>
        <v>0</v>
      </c>
      <c r="I359" s="15">
        <f t="shared" si="259"/>
        <v>0</v>
      </c>
      <c r="J359" s="19">
        <f t="shared" si="260"/>
        <v>0</v>
      </c>
      <c r="K359" s="19">
        <f t="shared" si="261"/>
        <v>0</v>
      </c>
      <c r="L359" s="19">
        <f t="shared" si="262"/>
        <v>0</v>
      </c>
      <c r="M359" s="19">
        <f t="shared" si="263"/>
        <v>0</v>
      </c>
      <c r="N359" s="19">
        <f t="shared" si="264"/>
        <v>0</v>
      </c>
      <c r="O359" s="19">
        <f t="shared" si="265"/>
        <v>0</v>
      </c>
      <c r="P359" s="19">
        <f t="shared" si="266"/>
        <v>0</v>
      </c>
      <c r="Q359" s="19">
        <f t="shared" si="267"/>
        <v>0</v>
      </c>
      <c r="R359" s="19">
        <f t="shared" si="268"/>
        <v>0</v>
      </c>
      <c r="S359" s="19">
        <f t="shared" si="269"/>
        <v>0</v>
      </c>
      <c r="T359" s="19">
        <f t="shared" si="270"/>
        <v>0</v>
      </c>
      <c r="U359" s="19">
        <f t="shared" si="271"/>
        <v>0</v>
      </c>
      <c r="V359" s="19">
        <f t="shared" si="272"/>
        <v>0</v>
      </c>
      <c r="W359" s="19">
        <f t="shared" si="273"/>
        <v>0</v>
      </c>
      <c r="X359" s="19">
        <f t="shared" si="274"/>
        <v>0</v>
      </c>
      <c r="Y359" s="19">
        <f t="shared" si="275"/>
        <v>0</v>
      </c>
      <c r="Z359" s="19">
        <f t="shared" si="276"/>
        <v>0</v>
      </c>
      <c r="AA359" s="19">
        <f t="shared" si="277"/>
        <v>0</v>
      </c>
      <c r="AB359" s="19">
        <f t="shared" si="278"/>
        <v>0</v>
      </c>
      <c r="AC359" s="19">
        <f t="shared" si="279"/>
        <v>0</v>
      </c>
      <c r="AD359" s="19">
        <f t="shared" si="280"/>
        <v>0</v>
      </c>
      <c r="AE359" s="19">
        <f t="shared" si="281"/>
        <v>0</v>
      </c>
      <c r="AF359" s="19">
        <f t="shared" si="282"/>
        <v>0</v>
      </c>
      <c r="AG359" s="19">
        <f t="shared" si="283"/>
        <v>0</v>
      </c>
      <c r="AH359" s="19">
        <f t="shared" si="284"/>
        <v>0</v>
      </c>
      <c r="AI359" s="19">
        <f t="shared" si="285"/>
        <v>0</v>
      </c>
      <c r="AJ359" s="19">
        <f t="shared" si="286"/>
        <v>0</v>
      </c>
      <c r="AK359" s="19">
        <f t="shared" si="287"/>
        <v>0</v>
      </c>
      <c r="AL359" s="19">
        <f t="shared" ref="AL359:AL398" si="288">AL$321*$A324</f>
        <v>0</v>
      </c>
      <c r="AM359" s="19">
        <f>AM$321*$A323</f>
        <v>0</v>
      </c>
      <c r="AN359" s="19"/>
      <c r="AO359" s="19"/>
      <c r="AP359" s="19"/>
      <c r="AQ359" s="19"/>
      <c r="AS359" s="10"/>
      <c r="AT359" s="17"/>
      <c r="AU359" s="10"/>
      <c r="AV359" s="10"/>
      <c r="AW359" s="10"/>
      <c r="AX359" s="10"/>
      <c r="AY359" s="10"/>
      <c r="AZ359" s="10"/>
      <c r="BA359" s="10"/>
      <c r="BB359" s="10"/>
      <c r="BC359" s="18"/>
      <c r="BD359" s="18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CA359" s="10">
        <f t="shared" si="250"/>
        <v>0</v>
      </c>
    </row>
    <row r="360" spans="1:79">
      <c r="A360" s="81">
        <f t="shared" si="251"/>
        <v>0</v>
      </c>
      <c r="B360" s="10">
        <f t="shared" si="252"/>
        <v>38</v>
      </c>
      <c r="C360" s="77">
        <f t="shared" si="253"/>
        <v>0</v>
      </c>
      <c r="D360" s="15">
        <f t="shared" si="254"/>
        <v>0</v>
      </c>
      <c r="E360" s="19">
        <f t="shared" si="255"/>
        <v>0</v>
      </c>
      <c r="F360" s="19">
        <f t="shared" si="256"/>
        <v>0</v>
      </c>
      <c r="G360" s="19">
        <f t="shared" si="257"/>
        <v>0</v>
      </c>
      <c r="H360" s="19">
        <f t="shared" si="258"/>
        <v>0</v>
      </c>
      <c r="I360" s="15">
        <f t="shared" si="259"/>
        <v>0</v>
      </c>
      <c r="J360" s="19">
        <f t="shared" si="260"/>
        <v>0</v>
      </c>
      <c r="K360" s="19">
        <f t="shared" si="261"/>
        <v>0</v>
      </c>
      <c r="L360" s="19">
        <f t="shared" si="262"/>
        <v>0</v>
      </c>
      <c r="M360" s="19">
        <f t="shared" si="263"/>
        <v>0</v>
      </c>
      <c r="N360" s="19">
        <f t="shared" si="264"/>
        <v>0</v>
      </c>
      <c r="O360" s="19">
        <f t="shared" si="265"/>
        <v>0</v>
      </c>
      <c r="P360" s="19">
        <f t="shared" si="266"/>
        <v>0</v>
      </c>
      <c r="Q360" s="19">
        <f t="shared" si="267"/>
        <v>0</v>
      </c>
      <c r="R360" s="19">
        <f t="shared" si="268"/>
        <v>0</v>
      </c>
      <c r="S360" s="19">
        <f t="shared" si="269"/>
        <v>0</v>
      </c>
      <c r="T360" s="19">
        <f t="shared" si="270"/>
        <v>0</v>
      </c>
      <c r="U360" s="19">
        <f t="shared" si="271"/>
        <v>0</v>
      </c>
      <c r="V360" s="19">
        <f t="shared" si="272"/>
        <v>0</v>
      </c>
      <c r="W360" s="19">
        <f t="shared" si="273"/>
        <v>0</v>
      </c>
      <c r="X360" s="19">
        <f t="shared" si="274"/>
        <v>0</v>
      </c>
      <c r="Y360" s="19">
        <f t="shared" si="275"/>
        <v>0</v>
      </c>
      <c r="Z360" s="19">
        <f t="shared" si="276"/>
        <v>0</v>
      </c>
      <c r="AA360" s="19">
        <f t="shared" si="277"/>
        <v>0</v>
      </c>
      <c r="AB360" s="19">
        <f t="shared" si="278"/>
        <v>0</v>
      </c>
      <c r="AC360" s="19">
        <f t="shared" si="279"/>
        <v>0</v>
      </c>
      <c r="AD360" s="19">
        <f t="shared" si="280"/>
        <v>0</v>
      </c>
      <c r="AE360" s="19">
        <f t="shared" si="281"/>
        <v>0</v>
      </c>
      <c r="AF360" s="19">
        <f t="shared" si="282"/>
        <v>0</v>
      </c>
      <c r="AG360" s="19">
        <f t="shared" si="283"/>
        <v>0</v>
      </c>
      <c r="AH360" s="19">
        <f t="shared" si="284"/>
        <v>0</v>
      </c>
      <c r="AI360" s="19">
        <f t="shared" si="285"/>
        <v>0</v>
      </c>
      <c r="AJ360" s="19">
        <f t="shared" si="286"/>
        <v>0</v>
      </c>
      <c r="AK360" s="19">
        <f t="shared" si="287"/>
        <v>0</v>
      </c>
      <c r="AL360" s="19">
        <f t="shared" si="288"/>
        <v>0</v>
      </c>
      <c r="AM360" s="19">
        <f t="shared" ref="AM360:AM398" si="289">AM$321*$A324</f>
        <v>0</v>
      </c>
      <c r="AN360" s="19">
        <f>AN$321*$A323</f>
        <v>0</v>
      </c>
      <c r="AO360" s="19"/>
      <c r="AP360" s="19"/>
      <c r="AQ360" s="19"/>
      <c r="AS360" s="10"/>
      <c r="AT360" s="17"/>
      <c r="AU360" s="10"/>
      <c r="AV360" s="10"/>
      <c r="AW360" s="10"/>
      <c r="AX360" s="10"/>
      <c r="AY360" s="10"/>
      <c r="AZ360" s="10"/>
      <c r="BA360" s="10"/>
      <c r="BB360" s="10"/>
      <c r="BC360" s="18"/>
      <c r="BD360" s="18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CA360" s="10">
        <f t="shared" si="250"/>
        <v>0</v>
      </c>
    </row>
    <row r="361" spans="1:79">
      <c r="A361" s="81">
        <f t="shared" si="251"/>
        <v>0</v>
      </c>
      <c r="B361" s="10">
        <f t="shared" si="252"/>
        <v>39</v>
      </c>
      <c r="C361" s="77">
        <f t="shared" si="253"/>
        <v>0</v>
      </c>
      <c r="D361" s="15">
        <f t="shared" si="254"/>
        <v>0</v>
      </c>
      <c r="E361" s="19">
        <f t="shared" si="255"/>
        <v>0</v>
      </c>
      <c r="F361" s="19">
        <f t="shared" si="256"/>
        <v>0</v>
      </c>
      <c r="G361" s="19">
        <f t="shared" si="257"/>
        <v>0</v>
      </c>
      <c r="H361" s="19">
        <f t="shared" si="258"/>
        <v>0</v>
      </c>
      <c r="I361" s="15">
        <f t="shared" si="259"/>
        <v>0</v>
      </c>
      <c r="J361" s="19">
        <f t="shared" si="260"/>
        <v>0</v>
      </c>
      <c r="K361" s="19">
        <f t="shared" si="261"/>
        <v>0</v>
      </c>
      <c r="L361" s="19">
        <f t="shared" si="262"/>
        <v>0</v>
      </c>
      <c r="M361" s="19">
        <f t="shared" si="263"/>
        <v>0</v>
      </c>
      <c r="N361" s="19">
        <f t="shared" si="264"/>
        <v>0</v>
      </c>
      <c r="O361" s="19">
        <f t="shared" si="265"/>
        <v>0</v>
      </c>
      <c r="P361" s="19">
        <f t="shared" si="266"/>
        <v>0</v>
      </c>
      <c r="Q361" s="19">
        <f t="shared" si="267"/>
        <v>0</v>
      </c>
      <c r="R361" s="19">
        <f t="shared" si="268"/>
        <v>0</v>
      </c>
      <c r="S361" s="19">
        <f t="shared" si="269"/>
        <v>0</v>
      </c>
      <c r="T361" s="19">
        <f t="shared" si="270"/>
        <v>0</v>
      </c>
      <c r="U361" s="19">
        <f t="shared" si="271"/>
        <v>0</v>
      </c>
      <c r="V361" s="19">
        <f t="shared" si="272"/>
        <v>0</v>
      </c>
      <c r="W361" s="19">
        <f t="shared" si="273"/>
        <v>0</v>
      </c>
      <c r="X361" s="19">
        <f t="shared" si="274"/>
        <v>0</v>
      </c>
      <c r="Y361" s="19">
        <f t="shared" si="275"/>
        <v>0</v>
      </c>
      <c r="Z361" s="19">
        <f t="shared" si="276"/>
        <v>0</v>
      </c>
      <c r="AA361" s="19">
        <f t="shared" si="277"/>
        <v>0</v>
      </c>
      <c r="AB361" s="19">
        <f t="shared" si="278"/>
        <v>0</v>
      </c>
      <c r="AC361" s="19">
        <f t="shared" si="279"/>
        <v>0</v>
      </c>
      <c r="AD361" s="19">
        <f t="shared" si="280"/>
        <v>0</v>
      </c>
      <c r="AE361" s="19">
        <f t="shared" si="281"/>
        <v>0</v>
      </c>
      <c r="AF361" s="19">
        <f t="shared" si="282"/>
        <v>0</v>
      </c>
      <c r="AG361" s="19">
        <f t="shared" si="283"/>
        <v>0</v>
      </c>
      <c r="AH361" s="19">
        <f t="shared" si="284"/>
        <v>0</v>
      </c>
      <c r="AI361" s="19">
        <f t="shared" si="285"/>
        <v>0</v>
      </c>
      <c r="AJ361" s="19">
        <f t="shared" si="286"/>
        <v>0</v>
      </c>
      <c r="AK361" s="19">
        <f t="shared" si="287"/>
        <v>0</v>
      </c>
      <c r="AL361" s="19">
        <f t="shared" si="288"/>
        <v>0</v>
      </c>
      <c r="AM361" s="19">
        <f t="shared" si="289"/>
        <v>0</v>
      </c>
      <c r="AN361" s="19">
        <f t="shared" ref="AN361:AN398" si="290">AN$321*$A324</f>
        <v>0</v>
      </c>
      <c r="AO361" s="19">
        <f>AO$321*$A323</f>
        <v>0</v>
      </c>
      <c r="AP361" s="19"/>
      <c r="AQ361" s="19"/>
      <c r="AS361" s="10"/>
      <c r="AT361" s="17"/>
      <c r="AU361" s="10"/>
      <c r="AV361" s="10"/>
      <c r="AW361" s="10"/>
      <c r="AX361" s="10"/>
      <c r="AY361" s="10"/>
      <c r="AZ361" s="10"/>
      <c r="BA361" s="10"/>
      <c r="BB361" s="10"/>
      <c r="BC361" s="18"/>
      <c r="BD361" s="18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CA361" s="10">
        <f t="shared" si="250"/>
        <v>0</v>
      </c>
    </row>
    <row r="362" spans="1:79">
      <c r="A362" s="81">
        <f t="shared" si="251"/>
        <v>0</v>
      </c>
      <c r="B362" s="10">
        <f t="shared" si="252"/>
        <v>40</v>
      </c>
      <c r="C362" s="77">
        <f t="shared" si="253"/>
        <v>0</v>
      </c>
      <c r="D362" s="15">
        <f t="shared" si="254"/>
        <v>0</v>
      </c>
      <c r="E362" s="19">
        <f t="shared" si="255"/>
        <v>0</v>
      </c>
      <c r="F362" s="19">
        <f t="shared" si="256"/>
        <v>0</v>
      </c>
      <c r="G362" s="19">
        <f t="shared" si="257"/>
        <v>0</v>
      </c>
      <c r="H362" s="19">
        <f t="shared" si="258"/>
        <v>0</v>
      </c>
      <c r="I362" s="15">
        <f t="shared" si="259"/>
        <v>0</v>
      </c>
      <c r="J362" s="19">
        <f t="shared" si="260"/>
        <v>0</v>
      </c>
      <c r="K362" s="19">
        <f t="shared" si="261"/>
        <v>0</v>
      </c>
      <c r="L362" s="19">
        <f t="shared" si="262"/>
        <v>0</v>
      </c>
      <c r="M362" s="19">
        <f t="shared" si="263"/>
        <v>0</v>
      </c>
      <c r="N362" s="19">
        <f t="shared" si="264"/>
        <v>0</v>
      </c>
      <c r="O362" s="19">
        <f t="shared" si="265"/>
        <v>0</v>
      </c>
      <c r="P362" s="19">
        <f t="shared" si="266"/>
        <v>0</v>
      </c>
      <c r="Q362" s="19">
        <f t="shared" si="267"/>
        <v>0</v>
      </c>
      <c r="R362" s="19">
        <f t="shared" si="268"/>
        <v>0</v>
      </c>
      <c r="S362" s="19">
        <f t="shared" si="269"/>
        <v>0</v>
      </c>
      <c r="T362" s="19">
        <f t="shared" si="270"/>
        <v>0</v>
      </c>
      <c r="U362" s="19">
        <f t="shared" si="271"/>
        <v>0</v>
      </c>
      <c r="V362" s="19">
        <f t="shared" si="272"/>
        <v>0</v>
      </c>
      <c r="W362" s="19">
        <f t="shared" si="273"/>
        <v>0</v>
      </c>
      <c r="X362" s="19">
        <f t="shared" si="274"/>
        <v>0</v>
      </c>
      <c r="Y362" s="19">
        <f t="shared" si="275"/>
        <v>0</v>
      </c>
      <c r="Z362" s="19">
        <f t="shared" si="276"/>
        <v>0</v>
      </c>
      <c r="AA362" s="19">
        <f t="shared" si="277"/>
        <v>0</v>
      </c>
      <c r="AB362" s="19">
        <f t="shared" si="278"/>
        <v>0</v>
      </c>
      <c r="AC362" s="19">
        <f t="shared" si="279"/>
        <v>0</v>
      </c>
      <c r="AD362" s="19">
        <f t="shared" si="280"/>
        <v>0</v>
      </c>
      <c r="AE362" s="19">
        <f t="shared" si="281"/>
        <v>0</v>
      </c>
      <c r="AF362" s="19">
        <f t="shared" si="282"/>
        <v>0</v>
      </c>
      <c r="AG362" s="19">
        <f t="shared" si="283"/>
        <v>0</v>
      </c>
      <c r="AH362" s="19">
        <f t="shared" si="284"/>
        <v>0</v>
      </c>
      <c r="AI362" s="19">
        <f t="shared" si="285"/>
        <v>0</v>
      </c>
      <c r="AJ362" s="19">
        <f t="shared" si="286"/>
        <v>0</v>
      </c>
      <c r="AK362" s="19">
        <f t="shared" si="287"/>
        <v>0</v>
      </c>
      <c r="AL362" s="19">
        <f t="shared" si="288"/>
        <v>0</v>
      </c>
      <c r="AM362" s="19">
        <f t="shared" si="289"/>
        <v>0</v>
      </c>
      <c r="AN362" s="19">
        <f t="shared" si="290"/>
        <v>0</v>
      </c>
      <c r="AO362" s="19">
        <f t="shared" ref="AO362:AO398" si="291">AO$321*$A324</f>
        <v>0</v>
      </c>
      <c r="AP362" s="19">
        <f>AP$321*$A323</f>
        <v>0</v>
      </c>
      <c r="AQ362" s="19"/>
      <c r="AS362" s="10"/>
      <c r="AT362" s="17"/>
      <c r="AU362" s="10"/>
      <c r="AV362" s="10"/>
      <c r="AW362" s="10"/>
      <c r="AX362" s="10"/>
      <c r="AY362" s="10"/>
      <c r="AZ362" s="10"/>
      <c r="BA362" s="10"/>
      <c r="BB362" s="10"/>
      <c r="BC362" s="18"/>
      <c r="BD362" s="18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CA362" s="10">
        <f t="shared" si="250"/>
        <v>0</v>
      </c>
    </row>
    <row r="363" spans="1:79">
      <c r="A363" s="81">
        <f t="shared" si="251"/>
        <v>0</v>
      </c>
      <c r="B363" s="10">
        <f t="shared" si="252"/>
        <v>41</v>
      </c>
      <c r="C363" s="77">
        <f t="shared" si="253"/>
        <v>0</v>
      </c>
      <c r="D363" s="15">
        <f t="shared" si="254"/>
        <v>0</v>
      </c>
      <c r="E363" s="19">
        <f t="shared" si="255"/>
        <v>0</v>
      </c>
      <c r="F363" s="19">
        <f t="shared" si="256"/>
        <v>0</v>
      </c>
      <c r="G363" s="19">
        <f t="shared" si="257"/>
        <v>0</v>
      </c>
      <c r="H363" s="19">
        <f t="shared" si="258"/>
        <v>0</v>
      </c>
      <c r="I363" s="15">
        <f t="shared" si="259"/>
        <v>0</v>
      </c>
      <c r="J363" s="19">
        <f t="shared" si="260"/>
        <v>0</v>
      </c>
      <c r="K363" s="19">
        <f t="shared" si="261"/>
        <v>0</v>
      </c>
      <c r="L363" s="19">
        <f t="shared" si="262"/>
        <v>0</v>
      </c>
      <c r="M363" s="19">
        <f t="shared" si="263"/>
        <v>0</v>
      </c>
      <c r="N363" s="19">
        <f t="shared" si="264"/>
        <v>0</v>
      </c>
      <c r="O363" s="19">
        <f t="shared" si="265"/>
        <v>0</v>
      </c>
      <c r="P363" s="19">
        <f t="shared" si="266"/>
        <v>0</v>
      </c>
      <c r="Q363" s="19">
        <f t="shared" si="267"/>
        <v>0</v>
      </c>
      <c r="R363" s="19">
        <f t="shared" si="268"/>
        <v>0</v>
      </c>
      <c r="S363" s="19">
        <f t="shared" si="269"/>
        <v>0</v>
      </c>
      <c r="T363" s="19">
        <f t="shared" si="270"/>
        <v>0</v>
      </c>
      <c r="U363" s="19">
        <f t="shared" si="271"/>
        <v>0</v>
      </c>
      <c r="V363" s="19">
        <f t="shared" si="272"/>
        <v>0</v>
      </c>
      <c r="W363" s="19">
        <f t="shared" si="273"/>
        <v>0</v>
      </c>
      <c r="X363" s="19">
        <f t="shared" si="274"/>
        <v>0</v>
      </c>
      <c r="Y363" s="19">
        <f t="shared" si="275"/>
        <v>0</v>
      </c>
      <c r="Z363" s="19">
        <f t="shared" si="276"/>
        <v>0</v>
      </c>
      <c r="AA363" s="19">
        <f t="shared" si="277"/>
        <v>0</v>
      </c>
      <c r="AB363" s="19">
        <f t="shared" si="278"/>
        <v>0</v>
      </c>
      <c r="AC363" s="19">
        <f t="shared" si="279"/>
        <v>0</v>
      </c>
      <c r="AD363" s="19">
        <f t="shared" si="280"/>
        <v>0</v>
      </c>
      <c r="AE363" s="19">
        <f t="shared" si="281"/>
        <v>0</v>
      </c>
      <c r="AF363" s="19">
        <f t="shared" si="282"/>
        <v>0</v>
      </c>
      <c r="AG363" s="19">
        <f t="shared" si="283"/>
        <v>0</v>
      </c>
      <c r="AH363" s="19">
        <f t="shared" si="284"/>
        <v>0</v>
      </c>
      <c r="AI363" s="19">
        <f t="shared" si="285"/>
        <v>0</v>
      </c>
      <c r="AJ363" s="19">
        <f t="shared" si="286"/>
        <v>0</v>
      </c>
      <c r="AK363" s="19">
        <f t="shared" si="287"/>
        <v>0</v>
      </c>
      <c r="AL363" s="19">
        <f t="shared" si="288"/>
        <v>0</v>
      </c>
      <c r="AM363" s="19">
        <f t="shared" si="289"/>
        <v>0</v>
      </c>
      <c r="AN363" s="19">
        <f t="shared" si="290"/>
        <v>0</v>
      </c>
      <c r="AO363" s="19">
        <f t="shared" si="291"/>
        <v>0</v>
      </c>
      <c r="AP363" s="19">
        <f t="shared" ref="AP363:AP398" si="292">AP$321*$A324</f>
        <v>0</v>
      </c>
      <c r="AQ363" s="19">
        <f>AQ$321*$A323</f>
        <v>0</v>
      </c>
      <c r="AS363" s="10"/>
      <c r="AT363" s="17"/>
      <c r="AU363" s="10"/>
      <c r="AV363" s="10"/>
      <c r="AW363" s="10"/>
      <c r="AX363" s="10"/>
      <c r="AY363" s="10"/>
      <c r="AZ363" s="10"/>
      <c r="BA363" s="10"/>
      <c r="BB363" s="10"/>
      <c r="BC363" s="18"/>
      <c r="BD363" s="18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CA363" s="10">
        <f t="shared" si="250"/>
        <v>0</v>
      </c>
    </row>
    <row r="364" spans="1:79">
      <c r="A364" s="81">
        <f t="shared" si="251"/>
        <v>0</v>
      </c>
      <c r="B364" s="10">
        <f t="shared" si="252"/>
        <v>42</v>
      </c>
      <c r="C364" s="77">
        <f t="shared" si="253"/>
        <v>0</v>
      </c>
      <c r="D364" s="15">
        <f t="shared" si="254"/>
        <v>0</v>
      </c>
      <c r="E364" s="19">
        <f t="shared" si="255"/>
        <v>0</v>
      </c>
      <c r="F364" s="19">
        <f t="shared" si="256"/>
        <v>0</v>
      </c>
      <c r="G364" s="19">
        <f t="shared" si="257"/>
        <v>0</v>
      </c>
      <c r="H364" s="19">
        <f t="shared" si="258"/>
        <v>0</v>
      </c>
      <c r="I364" s="15">
        <f t="shared" si="259"/>
        <v>0</v>
      </c>
      <c r="J364" s="19">
        <f t="shared" si="260"/>
        <v>0</v>
      </c>
      <c r="K364" s="19">
        <f t="shared" si="261"/>
        <v>0</v>
      </c>
      <c r="L364" s="19">
        <f t="shared" si="262"/>
        <v>0</v>
      </c>
      <c r="M364" s="19">
        <f t="shared" si="263"/>
        <v>0</v>
      </c>
      <c r="N364" s="19">
        <f t="shared" si="264"/>
        <v>0</v>
      </c>
      <c r="O364" s="19">
        <f t="shared" si="265"/>
        <v>0</v>
      </c>
      <c r="P364" s="19">
        <f t="shared" si="266"/>
        <v>0</v>
      </c>
      <c r="Q364" s="19">
        <f t="shared" si="267"/>
        <v>0</v>
      </c>
      <c r="R364" s="19">
        <f t="shared" si="268"/>
        <v>0</v>
      </c>
      <c r="S364" s="19">
        <f t="shared" si="269"/>
        <v>0</v>
      </c>
      <c r="T364" s="19">
        <f t="shared" si="270"/>
        <v>0</v>
      </c>
      <c r="U364" s="19">
        <f t="shared" si="271"/>
        <v>0</v>
      </c>
      <c r="V364" s="19">
        <f t="shared" si="272"/>
        <v>0</v>
      </c>
      <c r="W364" s="19">
        <f t="shared" si="273"/>
        <v>0</v>
      </c>
      <c r="X364" s="19">
        <f t="shared" si="274"/>
        <v>0</v>
      </c>
      <c r="Y364" s="19">
        <f t="shared" si="275"/>
        <v>0</v>
      </c>
      <c r="Z364" s="19">
        <f t="shared" si="276"/>
        <v>0</v>
      </c>
      <c r="AA364" s="19">
        <f t="shared" si="277"/>
        <v>0</v>
      </c>
      <c r="AB364" s="19">
        <f t="shared" si="278"/>
        <v>0</v>
      </c>
      <c r="AC364" s="19">
        <f t="shared" si="279"/>
        <v>0</v>
      </c>
      <c r="AD364" s="19">
        <f t="shared" si="280"/>
        <v>0</v>
      </c>
      <c r="AE364" s="19">
        <f t="shared" si="281"/>
        <v>0</v>
      </c>
      <c r="AF364" s="19">
        <f t="shared" si="282"/>
        <v>0</v>
      </c>
      <c r="AG364" s="19">
        <f t="shared" si="283"/>
        <v>0</v>
      </c>
      <c r="AH364" s="19">
        <f t="shared" si="284"/>
        <v>0</v>
      </c>
      <c r="AI364" s="19">
        <f t="shared" si="285"/>
        <v>0</v>
      </c>
      <c r="AJ364" s="19">
        <f t="shared" si="286"/>
        <v>0</v>
      </c>
      <c r="AK364" s="19">
        <f t="shared" si="287"/>
        <v>0</v>
      </c>
      <c r="AL364" s="19">
        <f t="shared" si="288"/>
        <v>0</v>
      </c>
      <c r="AM364" s="19">
        <f t="shared" si="289"/>
        <v>0</v>
      </c>
      <c r="AN364" s="19">
        <f t="shared" si="290"/>
        <v>0</v>
      </c>
      <c r="AO364" s="19">
        <f t="shared" si="291"/>
        <v>0</v>
      </c>
      <c r="AP364" s="19">
        <f t="shared" si="292"/>
        <v>0</v>
      </c>
      <c r="AQ364" s="19">
        <f t="shared" ref="AQ364:AQ398" si="293">AQ$321*$A324</f>
        <v>0</v>
      </c>
      <c r="AR364" s="15">
        <f>AR$321*$A323</f>
        <v>0</v>
      </c>
      <c r="AS364" s="10"/>
      <c r="AT364" s="17"/>
      <c r="AU364" s="10"/>
      <c r="AV364" s="10"/>
      <c r="AW364" s="10"/>
      <c r="AX364" s="10"/>
      <c r="AY364" s="10"/>
      <c r="AZ364" s="10"/>
      <c r="BA364" s="10"/>
      <c r="BB364" s="10"/>
      <c r="BC364" s="18"/>
      <c r="BD364" s="18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CA364" s="10">
        <f t="shared" si="250"/>
        <v>0</v>
      </c>
    </row>
    <row r="365" spans="1:79">
      <c r="A365" s="81">
        <f t="shared" si="251"/>
        <v>0</v>
      </c>
      <c r="B365" s="10">
        <f t="shared" si="252"/>
        <v>43</v>
      </c>
      <c r="C365" s="77">
        <f t="shared" si="253"/>
        <v>0</v>
      </c>
      <c r="D365" s="15">
        <f t="shared" si="254"/>
        <v>0</v>
      </c>
      <c r="E365" s="19">
        <f t="shared" si="255"/>
        <v>0</v>
      </c>
      <c r="F365" s="19">
        <f t="shared" si="256"/>
        <v>0</v>
      </c>
      <c r="G365" s="19">
        <f t="shared" si="257"/>
        <v>0</v>
      </c>
      <c r="H365" s="19">
        <f t="shared" si="258"/>
        <v>0</v>
      </c>
      <c r="I365" s="15">
        <f t="shared" si="259"/>
        <v>0</v>
      </c>
      <c r="J365" s="19">
        <f t="shared" si="260"/>
        <v>0</v>
      </c>
      <c r="K365" s="19">
        <f t="shared" si="261"/>
        <v>0</v>
      </c>
      <c r="L365" s="19">
        <f t="shared" si="262"/>
        <v>0</v>
      </c>
      <c r="M365" s="19">
        <f t="shared" si="263"/>
        <v>0</v>
      </c>
      <c r="N365" s="19">
        <f t="shared" si="264"/>
        <v>0</v>
      </c>
      <c r="O365" s="19">
        <f t="shared" si="265"/>
        <v>0</v>
      </c>
      <c r="P365" s="19">
        <f t="shared" si="266"/>
        <v>0</v>
      </c>
      <c r="Q365" s="19">
        <f t="shared" si="267"/>
        <v>0</v>
      </c>
      <c r="R365" s="19">
        <f t="shared" si="268"/>
        <v>0</v>
      </c>
      <c r="S365" s="19">
        <f t="shared" si="269"/>
        <v>0</v>
      </c>
      <c r="T365" s="19">
        <f t="shared" si="270"/>
        <v>0</v>
      </c>
      <c r="U365" s="19">
        <f t="shared" si="271"/>
        <v>0</v>
      </c>
      <c r="V365" s="19">
        <f t="shared" si="272"/>
        <v>0</v>
      </c>
      <c r="W365" s="19">
        <f t="shared" si="273"/>
        <v>0</v>
      </c>
      <c r="X365" s="19">
        <f t="shared" si="274"/>
        <v>0</v>
      </c>
      <c r="Y365" s="19">
        <f t="shared" si="275"/>
        <v>0</v>
      </c>
      <c r="Z365" s="19">
        <f t="shared" si="276"/>
        <v>0</v>
      </c>
      <c r="AA365" s="19">
        <f t="shared" si="277"/>
        <v>0</v>
      </c>
      <c r="AB365" s="19">
        <f t="shared" si="278"/>
        <v>0</v>
      </c>
      <c r="AC365" s="19">
        <f t="shared" si="279"/>
        <v>0</v>
      </c>
      <c r="AD365" s="19">
        <f t="shared" si="280"/>
        <v>0</v>
      </c>
      <c r="AE365" s="19">
        <f t="shared" si="281"/>
        <v>0</v>
      </c>
      <c r="AF365" s="19">
        <f t="shared" si="282"/>
        <v>0</v>
      </c>
      <c r="AG365" s="19">
        <f t="shared" si="283"/>
        <v>0</v>
      </c>
      <c r="AH365" s="19">
        <f t="shared" si="284"/>
        <v>0</v>
      </c>
      <c r="AI365" s="19">
        <f t="shared" si="285"/>
        <v>0</v>
      </c>
      <c r="AJ365" s="19">
        <f t="shared" si="286"/>
        <v>0</v>
      </c>
      <c r="AK365" s="19">
        <f t="shared" si="287"/>
        <v>0</v>
      </c>
      <c r="AL365" s="19">
        <f t="shared" si="288"/>
        <v>0</v>
      </c>
      <c r="AM365" s="19">
        <f t="shared" si="289"/>
        <v>0</v>
      </c>
      <c r="AN365" s="19">
        <f t="shared" si="290"/>
        <v>0</v>
      </c>
      <c r="AO365" s="19">
        <f t="shared" si="291"/>
        <v>0</v>
      </c>
      <c r="AP365" s="19">
        <f t="shared" si="292"/>
        <v>0</v>
      </c>
      <c r="AQ365" s="19">
        <f t="shared" si="293"/>
        <v>0</v>
      </c>
      <c r="AR365" s="15">
        <f t="shared" ref="AR365:AR398" si="294">AR$321*$A324</f>
        <v>0</v>
      </c>
      <c r="AS365" s="10">
        <f>AS$321*$A323</f>
        <v>0</v>
      </c>
      <c r="AT365" s="17"/>
      <c r="AU365" s="10"/>
      <c r="AV365" s="10"/>
      <c r="AW365" s="10"/>
      <c r="AX365" s="10"/>
      <c r="AY365" s="10"/>
      <c r="AZ365" s="10"/>
      <c r="BA365" s="10"/>
      <c r="BB365" s="10"/>
      <c r="BC365" s="18"/>
      <c r="BD365" s="18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CA365" s="10">
        <f t="shared" si="250"/>
        <v>0</v>
      </c>
    </row>
    <row r="366" spans="1:79">
      <c r="A366" s="81">
        <f t="shared" si="251"/>
        <v>0</v>
      </c>
      <c r="B366" s="10">
        <f t="shared" si="252"/>
        <v>44</v>
      </c>
      <c r="C366" s="77">
        <f t="shared" si="253"/>
        <v>0</v>
      </c>
      <c r="D366" s="15">
        <f t="shared" si="254"/>
        <v>0</v>
      </c>
      <c r="E366" s="19">
        <f t="shared" si="255"/>
        <v>0</v>
      </c>
      <c r="F366" s="19">
        <f t="shared" si="256"/>
        <v>0</v>
      </c>
      <c r="G366" s="19">
        <f t="shared" si="257"/>
        <v>0</v>
      </c>
      <c r="H366" s="19">
        <f t="shared" si="258"/>
        <v>0</v>
      </c>
      <c r="I366" s="15">
        <f t="shared" si="259"/>
        <v>0</v>
      </c>
      <c r="J366" s="19">
        <f t="shared" si="260"/>
        <v>0</v>
      </c>
      <c r="K366" s="19">
        <f t="shared" si="261"/>
        <v>0</v>
      </c>
      <c r="L366" s="19">
        <f t="shared" si="262"/>
        <v>0</v>
      </c>
      <c r="M366" s="19">
        <f t="shared" si="263"/>
        <v>0</v>
      </c>
      <c r="N366" s="19">
        <f t="shared" si="264"/>
        <v>0</v>
      </c>
      <c r="O366" s="19">
        <f t="shared" si="265"/>
        <v>0</v>
      </c>
      <c r="P366" s="19">
        <f t="shared" si="266"/>
        <v>0</v>
      </c>
      <c r="Q366" s="19">
        <f t="shared" si="267"/>
        <v>0</v>
      </c>
      <c r="R366" s="19">
        <f t="shared" si="268"/>
        <v>0</v>
      </c>
      <c r="S366" s="19">
        <f t="shared" si="269"/>
        <v>0</v>
      </c>
      <c r="T366" s="19">
        <f t="shared" si="270"/>
        <v>0</v>
      </c>
      <c r="U366" s="19">
        <f t="shared" si="271"/>
        <v>0</v>
      </c>
      <c r="V366" s="19">
        <f t="shared" si="272"/>
        <v>0</v>
      </c>
      <c r="W366" s="19">
        <f t="shared" si="273"/>
        <v>0</v>
      </c>
      <c r="X366" s="19">
        <f t="shared" si="274"/>
        <v>0</v>
      </c>
      <c r="Y366" s="19">
        <f t="shared" si="275"/>
        <v>0</v>
      </c>
      <c r="Z366" s="19">
        <f t="shared" si="276"/>
        <v>0</v>
      </c>
      <c r="AA366" s="19">
        <f t="shared" si="277"/>
        <v>0</v>
      </c>
      <c r="AB366" s="19">
        <f t="shared" si="278"/>
        <v>0</v>
      </c>
      <c r="AC366" s="19">
        <f t="shared" si="279"/>
        <v>0</v>
      </c>
      <c r="AD366" s="19">
        <f t="shared" si="280"/>
        <v>0</v>
      </c>
      <c r="AE366" s="19">
        <f t="shared" si="281"/>
        <v>0</v>
      </c>
      <c r="AF366" s="19">
        <f t="shared" si="282"/>
        <v>0</v>
      </c>
      <c r="AG366" s="19">
        <f t="shared" si="283"/>
        <v>0</v>
      </c>
      <c r="AH366" s="19">
        <f t="shared" si="284"/>
        <v>0</v>
      </c>
      <c r="AI366" s="19">
        <f t="shared" si="285"/>
        <v>0</v>
      </c>
      <c r="AJ366" s="19">
        <f t="shared" si="286"/>
        <v>0</v>
      </c>
      <c r="AK366" s="19">
        <f t="shared" si="287"/>
        <v>0</v>
      </c>
      <c r="AL366" s="19">
        <f t="shared" si="288"/>
        <v>0</v>
      </c>
      <c r="AM366" s="19">
        <f t="shared" si="289"/>
        <v>0</v>
      </c>
      <c r="AN366" s="19">
        <f t="shared" si="290"/>
        <v>0</v>
      </c>
      <c r="AO366" s="19">
        <f t="shared" si="291"/>
        <v>0</v>
      </c>
      <c r="AP366" s="19">
        <f t="shared" si="292"/>
        <v>0</v>
      </c>
      <c r="AQ366" s="19">
        <f t="shared" si="293"/>
        <v>0</v>
      </c>
      <c r="AR366" s="15">
        <f t="shared" si="294"/>
        <v>0</v>
      </c>
      <c r="AS366" s="10">
        <f t="shared" ref="AS366:AS398" si="295">AS$321*$A324</f>
        <v>0</v>
      </c>
      <c r="AT366" s="17">
        <f>AT$321*$A323</f>
        <v>0</v>
      </c>
      <c r="AU366" s="10"/>
      <c r="AV366" s="10"/>
      <c r="AW366" s="10"/>
      <c r="AX366" s="10"/>
      <c r="AY366" s="10"/>
      <c r="AZ366" s="10"/>
      <c r="BA366" s="10"/>
      <c r="BB366" s="10"/>
      <c r="BC366" s="18"/>
      <c r="BD366" s="18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CA366" s="10">
        <f t="shared" si="250"/>
        <v>0</v>
      </c>
    </row>
    <row r="367" spans="1:79">
      <c r="A367" s="81">
        <f t="shared" si="251"/>
        <v>0</v>
      </c>
      <c r="B367" s="10">
        <f t="shared" si="252"/>
        <v>45</v>
      </c>
      <c r="C367" s="77">
        <f t="shared" si="253"/>
        <v>0</v>
      </c>
      <c r="D367" s="15">
        <f t="shared" si="254"/>
        <v>0</v>
      </c>
      <c r="E367" s="19">
        <f t="shared" si="255"/>
        <v>0</v>
      </c>
      <c r="F367" s="19">
        <f t="shared" si="256"/>
        <v>0</v>
      </c>
      <c r="G367" s="19">
        <f t="shared" si="257"/>
        <v>0</v>
      </c>
      <c r="H367" s="19">
        <f t="shared" si="258"/>
        <v>0</v>
      </c>
      <c r="I367" s="15">
        <f t="shared" si="259"/>
        <v>0</v>
      </c>
      <c r="J367" s="19">
        <f t="shared" si="260"/>
        <v>0</v>
      </c>
      <c r="K367" s="19">
        <f t="shared" si="261"/>
        <v>0</v>
      </c>
      <c r="L367" s="19">
        <f t="shared" si="262"/>
        <v>0</v>
      </c>
      <c r="M367" s="19">
        <f t="shared" si="263"/>
        <v>0</v>
      </c>
      <c r="N367" s="19">
        <f t="shared" si="264"/>
        <v>0</v>
      </c>
      <c r="O367" s="19">
        <f t="shared" si="265"/>
        <v>0</v>
      </c>
      <c r="P367" s="19">
        <f t="shared" si="266"/>
        <v>0</v>
      </c>
      <c r="Q367" s="19">
        <f t="shared" si="267"/>
        <v>0</v>
      </c>
      <c r="R367" s="19">
        <f t="shared" si="268"/>
        <v>0</v>
      </c>
      <c r="S367" s="19">
        <f t="shared" si="269"/>
        <v>0</v>
      </c>
      <c r="T367" s="19">
        <f t="shared" si="270"/>
        <v>0</v>
      </c>
      <c r="U367" s="19">
        <f t="shared" si="271"/>
        <v>0</v>
      </c>
      <c r="V367" s="19">
        <f t="shared" si="272"/>
        <v>0</v>
      </c>
      <c r="W367" s="19">
        <f t="shared" si="273"/>
        <v>0</v>
      </c>
      <c r="X367" s="19">
        <f t="shared" si="274"/>
        <v>0</v>
      </c>
      <c r="Y367" s="19">
        <f t="shared" si="275"/>
        <v>0</v>
      </c>
      <c r="Z367" s="19">
        <f t="shared" si="276"/>
        <v>0</v>
      </c>
      <c r="AA367" s="19">
        <f t="shared" si="277"/>
        <v>0</v>
      </c>
      <c r="AB367" s="19">
        <f t="shared" si="278"/>
        <v>0</v>
      </c>
      <c r="AC367" s="19">
        <f t="shared" si="279"/>
        <v>0</v>
      </c>
      <c r="AD367" s="19">
        <f t="shared" si="280"/>
        <v>0</v>
      </c>
      <c r="AE367" s="19">
        <f t="shared" si="281"/>
        <v>0</v>
      </c>
      <c r="AF367" s="19">
        <f t="shared" si="282"/>
        <v>0</v>
      </c>
      <c r="AG367" s="19">
        <f t="shared" si="283"/>
        <v>0</v>
      </c>
      <c r="AH367" s="19">
        <f t="shared" si="284"/>
        <v>0</v>
      </c>
      <c r="AI367" s="19">
        <f t="shared" si="285"/>
        <v>0</v>
      </c>
      <c r="AJ367" s="19">
        <f t="shared" si="286"/>
        <v>0</v>
      </c>
      <c r="AK367" s="19">
        <f t="shared" si="287"/>
        <v>0</v>
      </c>
      <c r="AL367" s="19">
        <f t="shared" si="288"/>
        <v>0</v>
      </c>
      <c r="AM367" s="19">
        <f t="shared" si="289"/>
        <v>0</v>
      </c>
      <c r="AN367" s="19">
        <f t="shared" si="290"/>
        <v>0</v>
      </c>
      <c r="AO367" s="19">
        <f t="shared" si="291"/>
        <v>0</v>
      </c>
      <c r="AP367" s="19">
        <f t="shared" si="292"/>
        <v>0</v>
      </c>
      <c r="AQ367" s="19">
        <f t="shared" si="293"/>
        <v>0</v>
      </c>
      <c r="AR367" s="15">
        <f t="shared" si="294"/>
        <v>0</v>
      </c>
      <c r="AS367" s="10">
        <f t="shared" si="295"/>
        <v>0</v>
      </c>
      <c r="AT367" s="17">
        <f t="shared" ref="AT367:AT398" si="296">AT$321*$A324</f>
        <v>0</v>
      </c>
      <c r="AU367" s="10">
        <f>AU$321*$A323</f>
        <v>0</v>
      </c>
      <c r="AV367" s="10"/>
      <c r="AW367" s="10"/>
      <c r="AX367" s="10"/>
      <c r="AY367" s="10"/>
      <c r="AZ367" s="10"/>
      <c r="BA367" s="10"/>
      <c r="BB367" s="10"/>
      <c r="BC367" s="18"/>
      <c r="BD367" s="18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CA367" s="10">
        <f t="shared" si="250"/>
        <v>0</v>
      </c>
    </row>
    <row r="368" spans="1:79">
      <c r="A368" s="81">
        <f t="shared" si="251"/>
        <v>0</v>
      </c>
      <c r="B368" s="10">
        <f t="shared" si="252"/>
        <v>46</v>
      </c>
      <c r="C368" s="77">
        <f t="shared" si="253"/>
        <v>0</v>
      </c>
      <c r="D368" s="15">
        <f t="shared" si="254"/>
        <v>0</v>
      </c>
      <c r="E368" s="19">
        <f t="shared" si="255"/>
        <v>0</v>
      </c>
      <c r="F368" s="19">
        <f t="shared" si="256"/>
        <v>0</v>
      </c>
      <c r="G368" s="19">
        <f t="shared" si="257"/>
        <v>0</v>
      </c>
      <c r="H368" s="19">
        <f t="shared" si="258"/>
        <v>0</v>
      </c>
      <c r="I368" s="15">
        <f t="shared" si="259"/>
        <v>0</v>
      </c>
      <c r="J368" s="19">
        <f t="shared" si="260"/>
        <v>0</v>
      </c>
      <c r="K368" s="19">
        <f t="shared" si="261"/>
        <v>0</v>
      </c>
      <c r="L368" s="19">
        <f t="shared" si="262"/>
        <v>0</v>
      </c>
      <c r="M368" s="19">
        <f t="shared" si="263"/>
        <v>0</v>
      </c>
      <c r="N368" s="19">
        <f t="shared" si="264"/>
        <v>0</v>
      </c>
      <c r="O368" s="19">
        <f t="shared" si="265"/>
        <v>0</v>
      </c>
      <c r="P368" s="19">
        <f t="shared" si="266"/>
        <v>0</v>
      </c>
      <c r="Q368" s="19">
        <f t="shared" si="267"/>
        <v>0</v>
      </c>
      <c r="R368" s="19">
        <f t="shared" si="268"/>
        <v>0</v>
      </c>
      <c r="S368" s="19">
        <f t="shared" si="269"/>
        <v>0</v>
      </c>
      <c r="T368" s="19">
        <f t="shared" si="270"/>
        <v>0</v>
      </c>
      <c r="U368" s="19">
        <f t="shared" si="271"/>
        <v>0</v>
      </c>
      <c r="V368" s="19">
        <f t="shared" si="272"/>
        <v>0</v>
      </c>
      <c r="W368" s="19">
        <f t="shared" si="273"/>
        <v>0</v>
      </c>
      <c r="X368" s="19">
        <f t="shared" si="274"/>
        <v>0</v>
      </c>
      <c r="Y368" s="19">
        <f t="shared" si="275"/>
        <v>0</v>
      </c>
      <c r="Z368" s="19">
        <f t="shared" si="276"/>
        <v>0</v>
      </c>
      <c r="AA368" s="19">
        <f t="shared" si="277"/>
        <v>0</v>
      </c>
      <c r="AB368" s="19">
        <f t="shared" si="278"/>
        <v>0</v>
      </c>
      <c r="AC368" s="19">
        <f t="shared" si="279"/>
        <v>0</v>
      </c>
      <c r="AD368" s="19">
        <f t="shared" si="280"/>
        <v>0</v>
      </c>
      <c r="AE368" s="19">
        <f t="shared" si="281"/>
        <v>0</v>
      </c>
      <c r="AF368" s="19">
        <f t="shared" si="282"/>
        <v>0</v>
      </c>
      <c r="AG368" s="19">
        <f t="shared" si="283"/>
        <v>0</v>
      </c>
      <c r="AH368" s="19">
        <f t="shared" si="284"/>
        <v>0</v>
      </c>
      <c r="AI368" s="19">
        <f t="shared" si="285"/>
        <v>0</v>
      </c>
      <c r="AJ368" s="19">
        <f t="shared" si="286"/>
        <v>0</v>
      </c>
      <c r="AK368" s="19">
        <f t="shared" si="287"/>
        <v>0</v>
      </c>
      <c r="AL368" s="19">
        <f t="shared" si="288"/>
        <v>0</v>
      </c>
      <c r="AM368" s="19">
        <f t="shared" si="289"/>
        <v>0</v>
      </c>
      <c r="AN368" s="19">
        <f t="shared" si="290"/>
        <v>0</v>
      </c>
      <c r="AO368" s="19">
        <f t="shared" si="291"/>
        <v>0</v>
      </c>
      <c r="AP368" s="19">
        <f t="shared" si="292"/>
        <v>0</v>
      </c>
      <c r="AQ368" s="19">
        <f t="shared" si="293"/>
        <v>0</v>
      </c>
      <c r="AR368" s="15">
        <f t="shared" si="294"/>
        <v>0</v>
      </c>
      <c r="AS368" s="10">
        <f t="shared" si="295"/>
        <v>0</v>
      </c>
      <c r="AT368" s="17">
        <f t="shared" si="296"/>
        <v>0</v>
      </c>
      <c r="AU368" s="10">
        <f t="shared" ref="AU368:AU398" si="297">AU$321*$A324</f>
        <v>0</v>
      </c>
      <c r="AV368" s="10">
        <f>AV$321*$A323</f>
        <v>0</v>
      </c>
      <c r="AW368" s="10"/>
      <c r="AX368" s="10"/>
      <c r="AY368" s="10"/>
      <c r="AZ368" s="10"/>
      <c r="BA368" s="10"/>
      <c r="BB368" s="10"/>
      <c r="BC368" s="18"/>
      <c r="BD368" s="18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CA368" s="10">
        <f t="shared" si="250"/>
        <v>0</v>
      </c>
    </row>
    <row r="369" spans="1:79">
      <c r="A369" s="81">
        <f t="shared" si="251"/>
        <v>0</v>
      </c>
      <c r="B369" s="10">
        <f t="shared" si="252"/>
        <v>47</v>
      </c>
      <c r="C369" s="77">
        <f t="shared" si="253"/>
        <v>0</v>
      </c>
      <c r="D369" s="15">
        <f t="shared" si="254"/>
        <v>0</v>
      </c>
      <c r="E369" s="19">
        <f t="shared" si="255"/>
        <v>0</v>
      </c>
      <c r="F369" s="19">
        <f t="shared" si="256"/>
        <v>0</v>
      </c>
      <c r="G369" s="19">
        <f t="shared" si="257"/>
        <v>0</v>
      </c>
      <c r="H369" s="19">
        <f t="shared" si="258"/>
        <v>0</v>
      </c>
      <c r="I369" s="15">
        <f t="shared" si="259"/>
        <v>0</v>
      </c>
      <c r="J369" s="19">
        <f t="shared" si="260"/>
        <v>0</v>
      </c>
      <c r="K369" s="19">
        <f t="shared" si="261"/>
        <v>0</v>
      </c>
      <c r="L369" s="19">
        <f t="shared" si="262"/>
        <v>0</v>
      </c>
      <c r="M369" s="19">
        <f t="shared" si="263"/>
        <v>0</v>
      </c>
      <c r="N369" s="19">
        <f t="shared" si="264"/>
        <v>0</v>
      </c>
      <c r="O369" s="19">
        <f t="shared" si="265"/>
        <v>0</v>
      </c>
      <c r="P369" s="19">
        <f t="shared" si="266"/>
        <v>0</v>
      </c>
      <c r="Q369" s="19">
        <f t="shared" si="267"/>
        <v>0</v>
      </c>
      <c r="R369" s="19">
        <f t="shared" si="268"/>
        <v>0</v>
      </c>
      <c r="S369" s="19">
        <f t="shared" si="269"/>
        <v>0</v>
      </c>
      <c r="T369" s="19">
        <f t="shared" si="270"/>
        <v>0</v>
      </c>
      <c r="U369" s="19">
        <f t="shared" si="271"/>
        <v>0</v>
      </c>
      <c r="V369" s="19">
        <f t="shared" si="272"/>
        <v>0</v>
      </c>
      <c r="W369" s="19">
        <f t="shared" si="273"/>
        <v>0</v>
      </c>
      <c r="X369" s="19">
        <f t="shared" si="274"/>
        <v>0</v>
      </c>
      <c r="Y369" s="19">
        <f t="shared" si="275"/>
        <v>0</v>
      </c>
      <c r="Z369" s="19">
        <f t="shared" si="276"/>
        <v>0</v>
      </c>
      <c r="AA369" s="19">
        <f t="shared" si="277"/>
        <v>0</v>
      </c>
      <c r="AB369" s="19">
        <f t="shared" si="278"/>
        <v>0</v>
      </c>
      <c r="AC369" s="19">
        <f t="shared" si="279"/>
        <v>0</v>
      </c>
      <c r="AD369" s="19">
        <f t="shared" si="280"/>
        <v>0</v>
      </c>
      <c r="AE369" s="19">
        <f t="shared" si="281"/>
        <v>0</v>
      </c>
      <c r="AF369" s="19">
        <f t="shared" si="282"/>
        <v>0</v>
      </c>
      <c r="AG369" s="19">
        <f t="shared" si="283"/>
        <v>0</v>
      </c>
      <c r="AH369" s="19">
        <f t="shared" si="284"/>
        <v>0</v>
      </c>
      <c r="AI369" s="19">
        <f t="shared" si="285"/>
        <v>0</v>
      </c>
      <c r="AJ369" s="19">
        <f t="shared" si="286"/>
        <v>0</v>
      </c>
      <c r="AK369" s="19">
        <f t="shared" si="287"/>
        <v>0</v>
      </c>
      <c r="AL369" s="19">
        <f t="shared" si="288"/>
        <v>0</v>
      </c>
      <c r="AM369" s="19">
        <f t="shared" si="289"/>
        <v>0</v>
      </c>
      <c r="AN369" s="19">
        <f t="shared" si="290"/>
        <v>0</v>
      </c>
      <c r="AO369" s="19">
        <f t="shared" si="291"/>
        <v>0</v>
      </c>
      <c r="AP369" s="19">
        <f t="shared" si="292"/>
        <v>0</v>
      </c>
      <c r="AQ369" s="19">
        <f t="shared" si="293"/>
        <v>0</v>
      </c>
      <c r="AR369" s="15">
        <f t="shared" si="294"/>
        <v>0</v>
      </c>
      <c r="AS369" s="10">
        <f t="shared" si="295"/>
        <v>0</v>
      </c>
      <c r="AT369" s="17">
        <f t="shared" si="296"/>
        <v>0</v>
      </c>
      <c r="AU369" s="10">
        <f t="shared" si="297"/>
        <v>0</v>
      </c>
      <c r="AV369" s="10">
        <f t="shared" ref="AV369:AV398" si="298">AV$321*$A324</f>
        <v>0</v>
      </c>
      <c r="AW369" s="10">
        <f>AW$321*$A323</f>
        <v>0</v>
      </c>
      <c r="AX369" s="10"/>
      <c r="AY369" s="10"/>
      <c r="AZ369" s="10"/>
      <c r="BA369" s="10"/>
      <c r="BB369" s="10"/>
      <c r="BC369" s="18"/>
      <c r="BD369" s="18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CA369" s="10">
        <f t="shared" si="250"/>
        <v>0</v>
      </c>
    </row>
    <row r="370" spans="1:79">
      <c r="A370" s="81">
        <f t="shared" si="251"/>
        <v>0</v>
      </c>
      <c r="B370" s="10">
        <f t="shared" si="252"/>
        <v>48</v>
      </c>
      <c r="C370" s="77">
        <f t="shared" si="253"/>
        <v>0</v>
      </c>
      <c r="D370" s="15">
        <f t="shared" si="254"/>
        <v>0</v>
      </c>
      <c r="E370" s="19">
        <f t="shared" si="255"/>
        <v>0</v>
      </c>
      <c r="F370" s="19">
        <f t="shared" si="256"/>
        <v>0</v>
      </c>
      <c r="G370" s="19">
        <f t="shared" si="257"/>
        <v>0</v>
      </c>
      <c r="H370" s="19">
        <f t="shared" si="258"/>
        <v>0</v>
      </c>
      <c r="I370" s="15">
        <f t="shared" si="259"/>
        <v>0</v>
      </c>
      <c r="J370" s="19">
        <f t="shared" si="260"/>
        <v>0</v>
      </c>
      <c r="K370" s="19">
        <f t="shared" si="261"/>
        <v>0</v>
      </c>
      <c r="L370" s="19">
        <f t="shared" si="262"/>
        <v>0</v>
      </c>
      <c r="M370" s="19">
        <f t="shared" si="263"/>
        <v>0</v>
      </c>
      <c r="N370" s="19">
        <f t="shared" si="264"/>
        <v>0</v>
      </c>
      <c r="O370" s="19">
        <f t="shared" si="265"/>
        <v>0</v>
      </c>
      <c r="P370" s="19">
        <f t="shared" si="266"/>
        <v>0</v>
      </c>
      <c r="Q370" s="19">
        <f t="shared" si="267"/>
        <v>0</v>
      </c>
      <c r="R370" s="19">
        <f t="shared" si="268"/>
        <v>0</v>
      </c>
      <c r="S370" s="19">
        <f t="shared" si="269"/>
        <v>0</v>
      </c>
      <c r="T370" s="19">
        <f t="shared" si="270"/>
        <v>0</v>
      </c>
      <c r="U370" s="19">
        <f t="shared" si="271"/>
        <v>0</v>
      </c>
      <c r="V370" s="19">
        <f t="shared" si="272"/>
        <v>0</v>
      </c>
      <c r="W370" s="19">
        <f t="shared" si="273"/>
        <v>0</v>
      </c>
      <c r="X370" s="19">
        <f t="shared" si="274"/>
        <v>0</v>
      </c>
      <c r="Y370" s="19">
        <f t="shared" si="275"/>
        <v>0</v>
      </c>
      <c r="Z370" s="19">
        <f t="shared" si="276"/>
        <v>0</v>
      </c>
      <c r="AA370" s="19">
        <f t="shared" si="277"/>
        <v>0</v>
      </c>
      <c r="AB370" s="19">
        <f t="shared" si="278"/>
        <v>0</v>
      </c>
      <c r="AC370" s="19">
        <f t="shared" si="279"/>
        <v>0</v>
      </c>
      <c r="AD370" s="19">
        <f t="shared" si="280"/>
        <v>0</v>
      </c>
      <c r="AE370" s="19">
        <f t="shared" si="281"/>
        <v>0</v>
      </c>
      <c r="AF370" s="19">
        <f t="shared" si="282"/>
        <v>0</v>
      </c>
      <c r="AG370" s="19">
        <f t="shared" si="283"/>
        <v>0</v>
      </c>
      <c r="AH370" s="19">
        <f t="shared" si="284"/>
        <v>0</v>
      </c>
      <c r="AI370" s="19">
        <f t="shared" si="285"/>
        <v>0</v>
      </c>
      <c r="AJ370" s="19">
        <f t="shared" si="286"/>
        <v>0</v>
      </c>
      <c r="AK370" s="19">
        <f t="shared" si="287"/>
        <v>0</v>
      </c>
      <c r="AL370" s="19">
        <f t="shared" si="288"/>
        <v>0</v>
      </c>
      <c r="AM370" s="19">
        <f t="shared" si="289"/>
        <v>0</v>
      </c>
      <c r="AN370" s="19">
        <f t="shared" si="290"/>
        <v>0</v>
      </c>
      <c r="AO370" s="19">
        <f t="shared" si="291"/>
        <v>0</v>
      </c>
      <c r="AP370" s="19">
        <f t="shared" si="292"/>
        <v>0</v>
      </c>
      <c r="AQ370" s="19">
        <f t="shared" si="293"/>
        <v>0</v>
      </c>
      <c r="AR370" s="15">
        <f t="shared" si="294"/>
        <v>0</v>
      </c>
      <c r="AS370" s="10">
        <f t="shared" si="295"/>
        <v>0</v>
      </c>
      <c r="AT370" s="17">
        <f t="shared" si="296"/>
        <v>0</v>
      </c>
      <c r="AU370" s="10">
        <f t="shared" si="297"/>
        <v>0</v>
      </c>
      <c r="AV370" s="10">
        <f t="shared" si="298"/>
        <v>0</v>
      </c>
      <c r="AW370" s="10">
        <f t="shared" ref="AW370:AW398" si="299">AW$321*$A324</f>
        <v>0</v>
      </c>
      <c r="AX370" s="10">
        <f>AX$321*$A323</f>
        <v>0</v>
      </c>
      <c r="AY370" s="10"/>
      <c r="AZ370" s="10"/>
      <c r="BA370" s="10"/>
      <c r="BB370" s="10"/>
      <c r="BC370" s="18"/>
      <c r="BD370" s="18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CA370" s="10">
        <f t="shared" si="250"/>
        <v>0</v>
      </c>
    </row>
    <row r="371" spans="1:79">
      <c r="A371" s="81">
        <f t="shared" si="251"/>
        <v>0</v>
      </c>
      <c r="B371" s="10">
        <f t="shared" si="252"/>
        <v>49</v>
      </c>
      <c r="C371" s="77">
        <f t="shared" si="253"/>
        <v>0</v>
      </c>
      <c r="D371" s="15">
        <f t="shared" si="254"/>
        <v>0</v>
      </c>
      <c r="E371" s="19">
        <f t="shared" si="255"/>
        <v>0</v>
      </c>
      <c r="F371" s="19">
        <f t="shared" si="256"/>
        <v>0</v>
      </c>
      <c r="G371" s="19">
        <f t="shared" si="257"/>
        <v>0</v>
      </c>
      <c r="H371" s="19">
        <f t="shared" si="258"/>
        <v>0</v>
      </c>
      <c r="I371" s="15">
        <f t="shared" si="259"/>
        <v>0</v>
      </c>
      <c r="J371" s="19">
        <f t="shared" si="260"/>
        <v>0</v>
      </c>
      <c r="K371" s="19">
        <f t="shared" si="261"/>
        <v>0</v>
      </c>
      <c r="L371" s="19">
        <f t="shared" si="262"/>
        <v>0</v>
      </c>
      <c r="M371" s="19">
        <f t="shared" si="263"/>
        <v>0</v>
      </c>
      <c r="N371" s="19">
        <f t="shared" si="264"/>
        <v>0</v>
      </c>
      <c r="O371" s="19">
        <f t="shared" si="265"/>
        <v>0</v>
      </c>
      <c r="P371" s="19">
        <f t="shared" si="266"/>
        <v>0</v>
      </c>
      <c r="Q371" s="19">
        <f t="shared" si="267"/>
        <v>0</v>
      </c>
      <c r="R371" s="19">
        <f t="shared" si="268"/>
        <v>0</v>
      </c>
      <c r="S371" s="19">
        <f t="shared" si="269"/>
        <v>0</v>
      </c>
      <c r="T371" s="19">
        <f t="shared" si="270"/>
        <v>0</v>
      </c>
      <c r="U371" s="19">
        <f t="shared" si="271"/>
        <v>0</v>
      </c>
      <c r="V371" s="19">
        <f t="shared" si="272"/>
        <v>0</v>
      </c>
      <c r="W371" s="19">
        <f t="shared" si="273"/>
        <v>0</v>
      </c>
      <c r="X371" s="19">
        <f t="shared" si="274"/>
        <v>0</v>
      </c>
      <c r="Y371" s="19">
        <f t="shared" si="275"/>
        <v>0</v>
      </c>
      <c r="Z371" s="19">
        <f t="shared" si="276"/>
        <v>0</v>
      </c>
      <c r="AA371" s="19">
        <f t="shared" si="277"/>
        <v>0</v>
      </c>
      <c r="AB371" s="19">
        <f t="shared" si="278"/>
        <v>0</v>
      </c>
      <c r="AC371" s="19">
        <f t="shared" si="279"/>
        <v>0</v>
      </c>
      <c r="AD371" s="19">
        <f t="shared" si="280"/>
        <v>0</v>
      </c>
      <c r="AE371" s="19">
        <f t="shared" si="281"/>
        <v>0</v>
      </c>
      <c r="AF371" s="19">
        <f t="shared" si="282"/>
        <v>0</v>
      </c>
      <c r="AG371" s="19">
        <f t="shared" si="283"/>
        <v>0</v>
      </c>
      <c r="AH371" s="19">
        <f t="shared" si="284"/>
        <v>0</v>
      </c>
      <c r="AI371" s="19">
        <f t="shared" si="285"/>
        <v>0</v>
      </c>
      <c r="AJ371" s="19">
        <f t="shared" si="286"/>
        <v>0</v>
      </c>
      <c r="AK371" s="19">
        <f t="shared" si="287"/>
        <v>0</v>
      </c>
      <c r="AL371" s="19">
        <f t="shared" si="288"/>
        <v>0</v>
      </c>
      <c r="AM371" s="19">
        <f t="shared" si="289"/>
        <v>0</v>
      </c>
      <c r="AN371" s="19">
        <f t="shared" si="290"/>
        <v>0</v>
      </c>
      <c r="AO371" s="19">
        <f t="shared" si="291"/>
        <v>0</v>
      </c>
      <c r="AP371" s="19">
        <f t="shared" si="292"/>
        <v>0</v>
      </c>
      <c r="AQ371" s="19">
        <f t="shared" si="293"/>
        <v>0</v>
      </c>
      <c r="AR371" s="15">
        <f t="shared" si="294"/>
        <v>0</v>
      </c>
      <c r="AS371" s="10">
        <f t="shared" si="295"/>
        <v>0</v>
      </c>
      <c r="AT371" s="17">
        <f t="shared" si="296"/>
        <v>0</v>
      </c>
      <c r="AU371" s="10">
        <f t="shared" si="297"/>
        <v>0</v>
      </c>
      <c r="AV371" s="10">
        <f t="shared" si="298"/>
        <v>0</v>
      </c>
      <c r="AW371" s="10">
        <f t="shared" si="299"/>
        <v>0</v>
      </c>
      <c r="AX371" s="10">
        <f t="shared" ref="AX371:AX398" si="300">AX$321*$A324</f>
        <v>0</v>
      </c>
      <c r="AY371" s="10">
        <f>AY$321*$A323</f>
        <v>0</v>
      </c>
      <c r="AZ371" s="10"/>
      <c r="BA371" s="10"/>
      <c r="BB371" s="10"/>
      <c r="BC371" s="18"/>
      <c r="BD371" s="18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CA371" s="10">
        <f t="shared" si="250"/>
        <v>0</v>
      </c>
    </row>
    <row r="372" spans="1:79">
      <c r="A372" s="81">
        <f t="shared" si="251"/>
        <v>0</v>
      </c>
      <c r="B372" s="10">
        <f t="shared" si="252"/>
        <v>50</v>
      </c>
      <c r="C372" s="77">
        <f t="shared" si="253"/>
        <v>0</v>
      </c>
      <c r="D372" s="15">
        <f t="shared" si="254"/>
        <v>0</v>
      </c>
      <c r="E372" s="19">
        <f t="shared" si="255"/>
        <v>0</v>
      </c>
      <c r="F372" s="19">
        <f t="shared" si="256"/>
        <v>0</v>
      </c>
      <c r="G372" s="19">
        <f t="shared" si="257"/>
        <v>0</v>
      </c>
      <c r="H372" s="19">
        <f t="shared" si="258"/>
        <v>0</v>
      </c>
      <c r="I372" s="15">
        <f t="shared" si="259"/>
        <v>0</v>
      </c>
      <c r="J372" s="19">
        <f t="shared" si="260"/>
        <v>0</v>
      </c>
      <c r="K372" s="19">
        <f t="shared" si="261"/>
        <v>0</v>
      </c>
      <c r="L372" s="19">
        <f t="shared" si="262"/>
        <v>0</v>
      </c>
      <c r="M372" s="19">
        <f t="shared" si="263"/>
        <v>0</v>
      </c>
      <c r="N372" s="19">
        <f t="shared" si="264"/>
        <v>0</v>
      </c>
      <c r="O372" s="19">
        <f t="shared" si="265"/>
        <v>0</v>
      </c>
      <c r="P372" s="19">
        <f t="shared" si="266"/>
        <v>0</v>
      </c>
      <c r="Q372" s="19">
        <f t="shared" si="267"/>
        <v>0</v>
      </c>
      <c r="R372" s="19">
        <f t="shared" si="268"/>
        <v>0</v>
      </c>
      <c r="S372" s="19">
        <f t="shared" si="269"/>
        <v>0</v>
      </c>
      <c r="T372" s="19">
        <f t="shared" si="270"/>
        <v>0</v>
      </c>
      <c r="U372" s="19">
        <f t="shared" si="271"/>
        <v>0</v>
      </c>
      <c r="V372" s="19">
        <f t="shared" si="272"/>
        <v>0</v>
      </c>
      <c r="W372" s="19">
        <f t="shared" si="273"/>
        <v>0</v>
      </c>
      <c r="X372" s="19">
        <f t="shared" si="274"/>
        <v>0</v>
      </c>
      <c r="Y372" s="19">
        <f t="shared" si="275"/>
        <v>0</v>
      </c>
      <c r="Z372" s="19">
        <f t="shared" si="276"/>
        <v>0</v>
      </c>
      <c r="AA372" s="19">
        <f t="shared" si="277"/>
        <v>0</v>
      </c>
      <c r="AB372" s="19">
        <f t="shared" si="278"/>
        <v>0</v>
      </c>
      <c r="AC372" s="19">
        <f t="shared" si="279"/>
        <v>0</v>
      </c>
      <c r="AD372" s="19">
        <f t="shared" si="280"/>
        <v>0</v>
      </c>
      <c r="AE372" s="19">
        <f t="shared" si="281"/>
        <v>0</v>
      </c>
      <c r="AF372" s="19">
        <f t="shared" si="282"/>
        <v>0</v>
      </c>
      <c r="AG372" s="19">
        <f t="shared" si="283"/>
        <v>0</v>
      </c>
      <c r="AH372" s="19">
        <f t="shared" si="284"/>
        <v>0</v>
      </c>
      <c r="AI372" s="19">
        <f t="shared" si="285"/>
        <v>0</v>
      </c>
      <c r="AJ372" s="19">
        <f t="shared" si="286"/>
        <v>0</v>
      </c>
      <c r="AK372" s="19">
        <f t="shared" si="287"/>
        <v>0</v>
      </c>
      <c r="AL372" s="19">
        <f t="shared" si="288"/>
        <v>0</v>
      </c>
      <c r="AM372" s="19">
        <f t="shared" si="289"/>
        <v>0</v>
      </c>
      <c r="AN372" s="19">
        <f t="shared" si="290"/>
        <v>0</v>
      </c>
      <c r="AO372" s="19">
        <f t="shared" si="291"/>
        <v>0</v>
      </c>
      <c r="AP372" s="19">
        <f t="shared" si="292"/>
        <v>0</v>
      </c>
      <c r="AQ372" s="19">
        <f t="shared" si="293"/>
        <v>0</v>
      </c>
      <c r="AR372" s="15">
        <f t="shared" si="294"/>
        <v>0</v>
      </c>
      <c r="AS372" s="10">
        <f t="shared" si="295"/>
        <v>0</v>
      </c>
      <c r="AT372" s="17">
        <f t="shared" si="296"/>
        <v>0</v>
      </c>
      <c r="AU372" s="10">
        <f t="shared" si="297"/>
        <v>0</v>
      </c>
      <c r="AV372" s="10">
        <f t="shared" si="298"/>
        <v>0</v>
      </c>
      <c r="AW372" s="10">
        <f t="shared" si="299"/>
        <v>0</v>
      </c>
      <c r="AX372" s="10">
        <f t="shared" si="300"/>
        <v>0</v>
      </c>
      <c r="AY372" s="10">
        <f t="shared" ref="AY372:AY398" si="301">AY$321*$A324</f>
        <v>0</v>
      </c>
      <c r="AZ372" s="10">
        <f>AZ$321*$A323</f>
        <v>0</v>
      </c>
      <c r="BA372" s="10"/>
      <c r="BB372" s="10"/>
      <c r="BC372" s="18"/>
      <c r="BD372" s="18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CA372" s="10">
        <f t="shared" si="250"/>
        <v>0</v>
      </c>
    </row>
    <row r="373" spans="1:79">
      <c r="A373" s="81">
        <f t="shared" si="251"/>
        <v>0</v>
      </c>
      <c r="B373" s="10">
        <f t="shared" si="252"/>
        <v>51</v>
      </c>
      <c r="C373" s="77">
        <f t="shared" si="253"/>
        <v>0</v>
      </c>
      <c r="D373" s="15">
        <f t="shared" si="254"/>
        <v>0</v>
      </c>
      <c r="E373" s="19">
        <f t="shared" si="255"/>
        <v>0</v>
      </c>
      <c r="F373" s="19">
        <f t="shared" si="256"/>
        <v>0</v>
      </c>
      <c r="G373" s="19">
        <f t="shared" si="257"/>
        <v>0</v>
      </c>
      <c r="H373" s="19">
        <f t="shared" si="258"/>
        <v>0</v>
      </c>
      <c r="I373" s="15">
        <f t="shared" si="259"/>
        <v>0</v>
      </c>
      <c r="J373" s="19">
        <f t="shared" si="260"/>
        <v>0</v>
      </c>
      <c r="K373" s="19">
        <f t="shared" si="261"/>
        <v>0</v>
      </c>
      <c r="L373" s="19">
        <f t="shared" si="262"/>
        <v>0</v>
      </c>
      <c r="M373" s="19">
        <f t="shared" si="263"/>
        <v>0</v>
      </c>
      <c r="N373" s="19">
        <f t="shared" si="264"/>
        <v>0</v>
      </c>
      <c r="O373" s="19">
        <f t="shared" si="265"/>
        <v>0</v>
      </c>
      <c r="P373" s="19">
        <f t="shared" si="266"/>
        <v>0</v>
      </c>
      <c r="Q373" s="19">
        <f t="shared" si="267"/>
        <v>0</v>
      </c>
      <c r="R373" s="19">
        <f t="shared" si="268"/>
        <v>0</v>
      </c>
      <c r="S373" s="19">
        <f t="shared" si="269"/>
        <v>0</v>
      </c>
      <c r="T373" s="19">
        <f t="shared" si="270"/>
        <v>0</v>
      </c>
      <c r="U373" s="19">
        <f t="shared" si="271"/>
        <v>0</v>
      </c>
      <c r="V373" s="19">
        <f t="shared" si="272"/>
        <v>0</v>
      </c>
      <c r="W373" s="19">
        <f t="shared" si="273"/>
        <v>0</v>
      </c>
      <c r="X373" s="19">
        <f t="shared" si="274"/>
        <v>0</v>
      </c>
      <c r="Y373" s="19">
        <f t="shared" si="275"/>
        <v>0</v>
      </c>
      <c r="Z373" s="19">
        <f t="shared" si="276"/>
        <v>0</v>
      </c>
      <c r="AA373" s="19">
        <f t="shared" si="277"/>
        <v>0</v>
      </c>
      <c r="AB373" s="19">
        <f t="shared" si="278"/>
        <v>0</v>
      </c>
      <c r="AC373" s="19">
        <f t="shared" si="279"/>
        <v>0</v>
      </c>
      <c r="AD373" s="19">
        <f t="shared" si="280"/>
        <v>0</v>
      </c>
      <c r="AE373" s="19">
        <f t="shared" si="281"/>
        <v>0</v>
      </c>
      <c r="AF373" s="19">
        <f t="shared" si="282"/>
        <v>0</v>
      </c>
      <c r="AG373" s="19">
        <f t="shared" si="283"/>
        <v>0</v>
      </c>
      <c r="AH373" s="19">
        <f t="shared" si="284"/>
        <v>0</v>
      </c>
      <c r="AI373" s="19">
        <f t="shared" si="285"/>
        <v>0</v>
      </c>
      <c r="AJ373" s="19">
        <f t="shared" si="286"/>
        <v>0</v>
      </c>
      <c r="AK373" s="19">
        <f t="shared" si="287"/>
        <v>0</v>
      </c>
      <c r="AL373" s="19">
        <f t="shared" si="288"/>
        <v>0</v>
      </c>
      <c r="AM373" s="19">
        <f t="shared" si="289"/>
        <v>0</v>
      </c>
      <c r="AN373" s="19">
        <f t="shared" si="290"/>
        <v>0</v>
      </c>
      <c r="AO373" s="19">
        <f t="shared" si="291"/>
        <v>0</v>
      </c>
      <c r="AP373" s="19">
        <f t="shared" si="292"/>
        <v>0</v>
      </c>
      <c r="AQ373" s="19">
        <f t="shared" si="293"/>
        <v>0</v>
      </c>
      <c r="AR373" s="15">
        <f t="shared" si="294"/>
        <v>0</v>
      </c>
      <c r="AS373" s="10">
        <f t="shared" si="295"/>
        <v>0</v>
      </c>
      <c r="AT373" s="17">
        <f t="shared" si="296"/>
        <v>0</v>
      </c>
      <c r="AU373" s="10">
        <f t="shared" si="297"/>
        <v>0</v>
      </c>
      <c r="AV373" s="10">
        <f t="shared" si="298"/>
        <v>0</v>
      </c>
      <c r="AW373" s="10">
        <f t="shared" si="299"/>
        <v>0</v>
      </c>
      <c r="AX373" s="10">
        <f t="shared" si="300"/>
        <v>0</v>
      </c>
      <c r="AY373" s="10">
        <f t="shared" si="301"/>
        <v>0</v>
      </c>
      <c r="AZ373" s="10">
        <f t="shared" ref="AZ373:AZ398" si="302">AZ$321*$A324</f>
        <v>0</v>
      </c>
      <c r="BA373" s="10">
        <f>BA$321*$A323</f>
        <v>0</v>
      </c>
      <c r="BB373" s="10"/>
      <c r="BC373" s="18"/>
      <c r="BD373" s="18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CA373" s="10">
        <f t="shared" si="250"/>
        <v>0</v>
      </c>
    </row>
    <row r="374" spans="1:79">
      <c r="A374" s="81">
        <f t="shared" si="251"/>
        <v>0</v>
      </c>
      <c r="B374" s="10">
        <f t="shared" si="252"/>
        <v>52</v>
      </c>
      <c r="C374" s="77">
        <f t="shared" si="253"/>
        <v>0</v>
      </c>
      <c r="D374" s="15">
        <f t="shared" si="254"/>
        <v>0</v>
      </c>
      <c r="E374" s="19">
        <f t="shared" si="255"/>
        <v>0</v>
      </c>
      <c r="F374" s="19">
        <f t="shared" si="256"/>
        <v>0</v>
      </c>
      <c r="G374" s="19">
        <f t="shared" si="257"/>
        <v>0</v>
      </c>
      <c r="H374" s="19">
        <f t="shared" si="258"/>
        <v>0</v>
      </c>
      <c r="I374" s="15">
        <f t="shared" si="259"/>
        <v>0</v>
      </c>
      <c r="J374" s="19">
        <f t="shared" si="260"/>
        <v>0</v>
      </c>
      <c r="K374" s="19">
        <f t="shared" si="261"/>
        <v>0</v>
      </c>
      <c r="L374" s="19">
        <f t="shared" si="262"/>
        <v>0</v>
      </c>
      <c r="M374" s="19">
        <f t="shared" si="263"/>
        <v>0</v>
      </c>
      <c r="N374" s="19">
        <f t="shared" si="264"/>
        <v>0</v>
      </c>
      <c r="O374" s="19">
        <f t="shared" si="265"/>
        <v>0</v>
      </c>
      <c r="P374" s="19">
        <f t="shared" si="266"/>
        <v>0</v>
      </c>
      <c r="Q374" s="19">
        <f t="shared" si="267"/>
        <v>0</v>
      </c>
      <c r="R374" s="19">
        <f t="shared" si="268"/>
        <v>0</v>
      </c>
      <c r="S374" s="19">
        <f t="shared" si="269"/>
        <v>0</v>
      </c>
      <c r="T374" s="19">
        <f t="shared" si="270"/>
        <v>0</v>
      </c>
      <c r="U374" s="19">
        <f t="shared" si="271"/>
        <v>0</v>
      </c>
      <c r="V374" s="19">
        <f t="shared" si="272"/>
        <v>0</v>
      </c>
      <c r="W374" s="19">
        <f t="shared" si="273"/>
        <v>0</v>
      </c>
      <c r="X374" s="19">
        <f t="shared" si="274"/>
        <v>0</v>
      </c>
      <c r="Y374" s="19">
        <f t="shared" si="275"/>
        <v>0</v>
      </c>
      <c r="Z374" s="19">
        <f t="shared" si="276"/>
        <v>0</v>
      </c>
      <c r="AA374" s="19">
        <f t="shared" si="277"/>
        <v>0</v>
      </c>
      <c r="AB374" s="19">
        <f t="shared" si="278"/>
        <v>0</v>
      </c>
      <c r="AC374" s="19">
        <f t="shared" si="279"/>
        <v>0</v>
      </c>
      <c r="AD374" s="19">
        <f t="shared" si="280"/>
        <v>0</v>
      </c>
      <c r="AE374" s="19">
        <f t="shared" si="281"/>
        <v>0</v>
      </c>
      <c r="AF374" s="19">
        <f t="shared" si="282"/>
        <v>0</v>
      </c>
      <c r="AG374" s="19">
        <f t="shared" si="283"/>
        <v>0</v>
      </c>
      <c r="AH374" s="19">
        <f t="shared" si="284"/>
        <v>0</v>
      </c>
      <c r="AI374" s="19">
        <f t="shared" si="285"/>
        <v>0</v>
      </c>
      <c r="AJ374" s="19">
        <f t="shared" si="286"/>
        <v>0</v>
      </c>
      <c r="AK374" s="19">
        <f t="shared" si="287"/>
        <v>0</v>
      </c>
      <c r="AL374" s="19">
        <f t="shared" si="288"/>
        <v>0</v>
      </c>
      <c r="AM374" s="19">
        <f t="shared" si="289"/>
        <v>0</v>
      </c>
      <c r="AN374" s="19">
        <f t="shared" si="290"/>
        <v>0</v>
      </c>
      <c r="AO374" s="19">
        <f t="shared" si="291"/>
        <v>0</v>
      </c>
      <c r="AP374" s="19">
        <f t="shared" si="292"/>
        <v>0</v>
      </c>
      <c r="AQ374" s="19">
        <f t="shared" si="293"/>
        <v>0</v>
      </c>
      <c r="AR374" s="15">
        <f t="shared" si="294"/>
        <v>0</v>
      </c>
      <c r="AS374" s="10">
        <f t="shared" si="295"/>
        <v>0</v>
      </c>
      <c r="AT374" s="17">
        <f t="shared" si="296"/>
        <v>0</v>
      </c>
      <c r="AU374" s="10">
        <f t="shared" si="297"/>
        <v>0</v>
      </c>
      <c r="AV374" s="10">
        <f t="shared" si="298"/>
        <v>0</v>
      </c>
      <c r="AW374" s="10">
        <f t="shared" si="299"/>
        <v>0</v>
      </c>
      <c r="AX374" s="10">
        <f t="shared" si="300"/>
        <v>0</v>
      </c>
      <c r="AY374" s="10">
        <f t="shared" si="301"/>
        <v>0</v>
      </c>
      <c r="AZ374" s="10">
        <f t="shared" si="302"/>
        <v>0</v>
      </c>
      <c r="BA374" s="10">
        <f t="shared" ref="BA374:BA398" si="303">BA$321*$A324</f>
        <v>0</v>
      </c>
      <c r="BB374" s="10">
        <f>BB$321*$A323</f>
        <v>0</v>
      </c>
      <c r="BC374" s="18"/>
      <c r="BD374" s="18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CA374" s="10">
        <f t="shared" si="250"/>
        <v>0</v>
      </c>
    </row>
    <row r="375" spans="1:79">
      <c r="A375" s="81">
        <f t="shared" si="251"/>
        <v>0</v>
      </c>
      <c r="B375" s="10">
        <f t="shared" si="252"/>
        <v>53</v>
      </c>
      <c r="C375" s="77">
        <f t="shared" si="253"/>
        <v>0</v>
      </c>
      <c r="D375" s="15">
        <f t="shared" si="254"/>
        <v>0</v>
      </c>
      <c r="E375" s="19">
        <f t="shared" si="255"/>
        <v>0</v>
      </c>
      <c r="F375" s="19">
        <f t="shared" si="256"/>
        <v>0</v>
      </c>
      <c r="G375" s="19">
        <f t="shared" si="257"/>
        <v>0</v>
      </c>
      <c r="H375" s="19">
        <f t="shared" si="258"/>
        <v>0</v>
      </c>
      <c r="I375" s="15">
        <f t="shared" si="259"/>
        <v>0</v>
      </c>
      <c r="J375" s="19">
        <f t="shared" si="260"/>
        <v>0</v>
      </c>
      <c r="K375" s="19">
        <f t="shared" si="261"/>
        <v>0</v>
      </c>
      <c r="L375" s="19">
        <f t="shared" si="262"/>
        <v>0</v>
      </c>
      <c r="M375" s="19">
        <f t="shared" si="263"/>
        <v>0</v>
      </c>
      <c r="N375" s="19">
        <f t="shared" si="264"/>
        <v>0</v>
      </c>
      <c r="O375" s="19">
        <f t="shared" si="265"/>
        <v>0</v>
      </c>
      <c r="P375" s="19">
        <f t="shared" si="266"/>
        <v>0</v>
      </c>
      <c r="Q375" s="19">
        <f t="shared" si="267"/>
        <v>0</v>
      </c>
      <c r="R375" s="19">
        <f t="shared" si="268"/>
        <v>0</v>
      </c>
      <c r="S375" s="19">
        <f t="shared" si="269"/>
        <v>0</v>
      </c>
      <c r="T375" s="19">
        <f t="shared" si="270"/>
        <v>0</v>
      </c>
      <c r="U375" s="19">
        <f t="shared" si="271"/>
        <v>0</v>
      </c>
      <c r="V375" s="19">
        <f t="shared" si="272"/>
        <v>0</v>
      </c>
      <c r="W375" s="19">
        <f t="shared" si="273"/>
        <v>0</v>
      </c>
      <c r="X375" s="19">
        <f t="shared" si="274"/>
        <v>0</v>
      </c>
      <c r="Y375" s="19">
        <f t="shared" si="275"/>
        <v>0</v>
      </c>
      <c r="Z375" s="19">
        <f t="shared" si="276"/>
        <v>0</v>
      </c>
      <c r="AA375" s="19">
        <f t="shared" si="277"/>
        <v>0</v>
      </c>
      <c r="AB375" s="19">
        <f t="shared" si="278"/>
        <v>0</v>
      </c>
      <c r="AC375" s="19">
        <f t="shared" si="279"/>
        <v>0</v>
      </c>
      <c r="AD375" s="19">
        <f t="shared" si="280"/>
        <v>0</v>
      </c>
      <c r="AE375" s="19">
        <f t="shared" si="281"/>
        <v>0</v>
      </c>
      <c r="AF375" s="19">
        <f t="shared" si="282"/>
        <v>0</v>
      </c>
      <c r="AG375" s="19">
        <f t="shared" si="283"/>
        <v>0</v>
      </c>
      <c r="AH375" s="19">
        <f t="shared" si="284"/>
        <v>0</v>
      </c>
      <c r="AI375" s="19">
        <f t="shared" si="285"/>
        <v>0</v>
      </c>
      <c r="AJ375" s="19">
        <f t="shared" si="286"/>
        <v>0</v>
      </c>
      <c r="AK375" s="19">
        <f t="shared" si="287"/>
        <v>0</v>
      </c>
      <c r="AL375" s="19">
        <f t="shared" si="288"/>
        <v>0</v>
      </c>
      <c r="AM375" s="19">
        <f t="shared" si="289"/>
        <v>0</v>
      </c>
      <c r="AN375" s="19">
        <f t="shared" si="290"/>
        <v>0</v>
      </c>
      <c r="AO375" s="19">
        <f t="shared" si="291"/>
        <v>0</v>
      </c>
      <c r="AP375" s="19">
        <f t="shared" si="292"/>
        <v>0</v>
      </c>
      <c r="AQ375" s="19">
        <f t="shared" si="293"/>
        <v>0</v>
      </c>
      <c r="AR375" s="15">
        <f t="shared" si="294"/>
        <v>0</v>
      </c>
      <c r="AS375" s="10">
        <f t="shared" si="295"/>
        <v>0</v>
      </c>
      <c r="AT375" s="17">
        <f t="shared" si="296"/>
        <v>0</v>
      </c>
      <c r="AU375" s="10">
        <f t="shared" si="297"/>
        <v>0</v>
      </c>
      <c r="AV375" s="10">
        <f t="shared" si="298"/>
        <v>0</v>
      </c>
      <c r="AW375" s="10">
        <f t="shared" si="299"/>
        <v>0</v>
      </c>
      <c r="AX375" s="10">
        <f t="shared" si="300"/>
        <v>0</v>
      </c>
      <c r="AY375" s="10">
        <f t="shared" si="301"/>
        <v>0</v>
      </c>
      <c r="AZ375" s="10">
        <f t="shared" si="302"/>
        <v>0</v>
      </c>
      <c r="BA375" s="10">
        <f t="shared" si="303"/>
        <v>0</v>
      </c>
      <c r="BB375" s="10">
        <f t="shared" ref="BB375:BB398" si="304">BB$321*$A324</f>
        <v>0</v>
      </c>
      <c r="BC375" s="18">
        <f>BC$321*$A323</f>
        <v>0</v>
      </c>
      <c r="BD375" s="18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CA375" s="10">
        <f t="shared" si="250"/>
        <v>0</v>
      </c>
    </row>
    <row r="376" spans="1:79">
      <c r="A376" s="81">
        <f t="shared" si="251"/>
        <v>0</v>
      </c>
      <c r="B376" s="10">
        <f t="shared" si="252"/>
        <v>54</v>
      </c>
      <c r="C376" s="77">
        <f t="shared" si="253"/>
        <v>0</v>
      </c>
      <c r="D376" s="15">
        <f t="shared" si="254"/>
        <v>0</v>
      </c>
      <c r="E376" s="19">
        <f t="shared" si="255"/>
        <v>0</v>
      </c>
      <c r="F376" s="19">
        <f t="shared" si="256"/>
        <v>0</v>
      </c>
      <c r="G376" s="19">
        <f t="shared" si="257"/>
        <v>0</v>
      </c>
      <c r="H376" s="19">
        <f t="shared" si="258"/>
        <v>0</v>
      </c>
      <c r="I376" s="15">
        <f t="shared" si="259"/>
        <v>0</v>
      </c>
      <c r="J376" s="19">
        <f t="shared" si="260"/>
        <v>0</v>
      </c>
      <c r="K376" s="19">
        <f t="shared" si="261"/>
        <v>0</v>
      </c>
      <c r="L376" s="19">
        <f t="shared" si="262"/>
        <v>0</v>
      </c>
      <c r="M376" s="19">
        <f t="shared" si="263"/>
        <v>0</v>
      </c>
      <c r="N376" s="19">
        <f t="shared" si="264"/>
        <v>0</v>
      </c>
      <c r="O376" s="19">
        <f t="shared" si="265"/>
        <v>0</v>
      </c>
      <c r="P376" s="19">
        <f t="shared" si="266"/>
        <v>0</v>
      </c>
      <c r="Q376" s="19">
        <f t="shared" si="267"/>
        <v>0</v>
      </c>
      <c r="R376" s="19">
        <f t="shared" si="268"/>
        <v>0</v>
      </c>
      <c r="S376" s="19">
        <f t="shared" si="269"/>
        <v>0</v>
      </c>
      <c r="T376" s="19">
        <f t="shared" si="270"/>
        <v>0</v>
      </c>
      <c r="U376" s="19">
        <f t="shared" si="271"/>
        <v>0</v>
      </c>
      <c r="V376" s="19">
        <f t="shared" si="272"/>
        <v>0</v>
      </c>
      <c r="W376" s="19">
        <f t="shared" si="273"/>
        <v>0</v>
      </c>
      <c r="X376" s="19">
        <f t="shared" si="274"/>
        <v>0</v>
      </c>
      <c r="Y376" s="19">
        <f t="shared" si="275"/>
        <v>0</v>
      </c>
      <c r="Z376" s="19">
        <f t="shared" si="276"/>
        <v>0</v>
      </c>
      <c r="AA376" s="19">
        <f t="shared" si="277"/>
        <v>0</v>
      </c>
      <c r="AB376" s="19">
        <f t="shared" si="278"/>
        <v>0</v>
      </c>
      <c r="AC376" s="19">
        <f t="shared" si="279"/>
        <v>0</v>
      </c>
      <c r="AD376" s="19">
        <f t="shared" si="280"/>
        <v>0</v>
      </c>
      <c r="AE376" s="19">
        <f t="shared" si="281"/>
        <v>0</v>
      </c>
      <c r="AF376" s="19">
        <f t="shared" si="282"/>
        <v>0</v>
      </c>
      <c r="AG376" s="19">
        <f t="shared" si="283"/>
        <v>0</v>
      </c>
      <c r="AH376" s="19">
        <f t="shared" si="284"/>
        <v>0</v>
      </c>
      <c r="AI376" s="19">
        <f t="shared" si="285"/>
        <v>0</v>
      </c>
      <c r="AJ376" s="19">
        <f t="shared" si="286"/>
        <v>0</v>
      </c>
      <c r="AK376" s="19">
        <f t="shared" si="287"/>
        <v>0</v>
      </c>
      <c r="AL376" s="19">
        <f t="shared" si="288"/>
        <v>0</v>
      </c>
      <c r="AM376" s="19">
        <f t="shared" si="289"/>
        <v>0</v>
      </c>
      <c r="AN376" s="19">
        <f t="shared" si="290"/>
        <v>0</v>
      </c>
      <c r="AO376" s="19">
        <f t="shared" si="291"/>
        <v>0</v>
      </c>
      <c r="AP376" s="19">
        <f t="shared" si="292"/>
        <v>0</v>
      </c>
      <c r="AQ376" s="19">
        <f t="shared" si="293"/>
        <v>0</v>
      </c>
      <c r="AR376" s="15">
        <f t="shared" si="294"/>
        <v>0</v>
      </c>
      <c r="AS376" s="10">
        <f t="shared" si="295"/>
        <v>0</v>
      </c>
      <c r="AT376" s="17">
        <f t="shared" si="296"/>
        <v>0</v>
      </c>
      <c r="AU376" s="10">
        <f t="shared" si="297"/>
        <v>0</v>
      </c>
      <c r="AV376" s="10">
        <f t="shared" si="298"/>
        <v>0</v>
      </c>
      <c r="AW376" s="10">
        <f t="shared" si="299"/>
        <v>0</v>
      </c>
      <c r="AX376" s="10">
        <f t="shared" si="300"/>
        <v>0</v>
      </c>
      <c r="AY376" s="10">
        <f t="shared" si="301"/>
        <v>0</v>
      </c>
      <c r="AZ376" s="10">
        <f t="shared" si="302"/>
        <v>0</v>
      </c>
      <c r="BA376" s="10">
        <f t="shared" si="303"/>
        <v>0</v>
      </c>
      <c r="BB376" s="10">
        <f t="shared" si="304"/>
        <v>0</v>
      </c>
      <c r="BC376" s="18">
        <f t="shared" ref="BC376:BC398" si="305">BC$321*$A324</f>
        <v>0</v>
      </c>
      <c r="BD376" s="18">
        <f>BD$321*$A323</f>
        <v>0</v>
      </c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CA376" s="10">
        <f t="shared" si="250"/>
        <v>0</v>
      </c>
    </row>
    <row r="377" spans="1:79">
      <c r="A377" s="81">
        <f t="shared" si="251"/>
        <v>0</v>
      </c>
      <c r="B377" s="10">
        <f t="shared" si="252"/>
        <v>55</v>
      </c>
      <c r="C377" s="77">
        <f t="shared" si="253"/>
        <v>0</v>
      </c>
      <c r="D377" s="15">
        <f t="shared" si="254"/>
        <v>0</v>
      </c>
      <c r="E377" s="19">
        <f t="shared" si="255"/>
        <v>0</v>
      </c>
      <c r="F377" s="19">
        <f t="shared" si="256"/>
        <v>0</v>
      </c>
      <c r="G377" s="19">
        <f t="shared" si="257"/>
        <v>0</v>
      </c>
      <c r="H377" s="19">
        <f t="shared" si="258"/>
        <v>0</v>
      </c>
      <c r="I377" s="15">
        <f t="shared" si="259"/>
        <v>0</v>
      </c>
      <c r="J377" s="19">
        <f t="shared" si="260"/>
        <v>0</v>
      </c>
      <c r="K377" s="19">
        <f t="shared" si="261"/>
        <v>0</v>
      </c>
      <c r="L377" s="19">
        <f t="shared" si="262"/>
        <v>0</v>
      </c>
      <c r="M377" s="19">
        <f t="shared" si="263"/>
        <v>0</v>
      </c>
      <c r="N377" s="19">
        <f t="shared" si="264"/>
        <v>0</v>
      </c>
      <c r="O377" s="19">
        <f t="shared" si="265"/>
        <v>0</v>
      </c>
      <c r="P377" s="19">
        <f t="shared" si="266"/>
        <v>0</v>
      </c>
      <c r="Q377" s="19">
        <f t="shared" si="267"/>
        <v>0</v>
      </c>
      <c r="R377" s="19">
        <f t="shared" si="268"/>
        <v>0</v>
      </c>
      <c r="S377" s="19">
        <f t="shared" si="269"/>
        <v>0</v>
      </c>
      <c r="T377" s="19">
        <f t="shared" si="270"/>
        <v>0</v>
      </c>
      <c r="U377" s="19">
        <f t="shared" si="271"/>
        <v>0</v>
      </c>
      <c r="V377" s="19">
        <f t="shared" si="272"/>
        <v>0</v>
      </c>
      <c r="W377" s="19">
        <f t="shared" si="273"/>
        <v>0</v>
      </c>
      <c r="X377" s="19">
        <f t="shared" si="274"/>
        <v>0</v>
      </c>
      <c r="Y377" s="19">
        <f t="shared" si="275"/>
        <v>0</v>
      </c>
      <c r="Z377" s="19">
        <f t="shared" si="276"/>
        <v>0</v>
      </c>
      <c r="AA377" s="19">
        <f t="shared" si="277"/>
        <v>0</v>
      </c>
      <c r="AB377" s="19">
        <f t="shared" si="278"/>
        <v>0</v>
      </c>
      <c r="AC377" s="19">
        <f t="shared" si="279"/>
        <v>0</v>
      </c>
      <c r="AD377" s="19">
        <f t="shared" si="280"/>
        <v>0</v>
      </c>
      <c r="AE377" s="19">
        <f t="shared" si="281"/>
        <v>0</v>
      </c>
      <c r="AF377" s="19">
        <f t="shared" si="282"/>
        <v>0</v>
      </c>
      <c r="AG377" s="19">
        <f t="shared" si="283"/>
        <v>0</v>
      </c>
      <c r="AH377" s="19">
        <f t="shared" si="284"/>
        <v>0</v>
      </c>
      <c r="AI377" s="19">
        <f t="shared" si="285"/>
        <v>0</v>
      </c>
      <c r="AJ377" s="19">
        <f t="shared" si="286"/>
        <v>0</v>
      </c>
      <c r="AK377" s="19">
        <f t="shared" si="287"/>
        <v>0</v>
      </c>
      <c r="AL377" s="19">
        <f t="shared" si="288"/>
        <v>0</v>
      </c>
      <c r="AM377" s="19">
        <f t="shared" si="289"/>
        <v>0</v>
      </c>
      <c r="AN377" s="19">
        <f t="shared" si="290"/>
        <v>0</v>
      </c>
      <c r="AO377" s="19">
        <f t="shared" si="291"/>
        <v>0</v>
      </c>
      <c r="AP377" s="19">
        <f t="shared" si="292"/>
        <v>0</v>
      </c>
      <c r="AQ377" s="19">
        <f t="shared" si="293"/>
        <v>0</v>
      </c>
      <c r="AR377" s="15">
        <f t="shared" si="294"/>
        <v>0</v>
      </c>
      <c r="AS377" s="10">
        <f t="shared" si="295"/>
        <v>0</v>
      </c>
      <c r="AT377" s="17">
        <f t="shared" si="296"/>
        <v>0</v>
      </c>
      <c r="AU377" s="10">
        <f t="shared" si="297"/>
        <v>0</v>
      </c>
      <c r="AV377" s="10">
        <f t="shared" si="298"/>
        <v>0</v>
      </c>
      <c r="AW377" s="10">
        <f t="shared" si="299"/>
        <v>0</v>
      </c>
      <c r="AX377" s="10">
        <f t="shared" si="300"/>
        <v>0</v>
      </c>
      <c r="AY377" s="10">
        <f t="shared" si="301"/>
        <v>0</v>
      </c>
      <c r="AZ377" s="10">
        <f t="shared" si="302"/>
        <v>0</v>
      </c>
      <c r="BA377" s="10">
        <f t="shared" si="303"/>
        <v>0</v>
      </c>
      <c r="BB377" s="10">
        <f t="shared" si="304"/>
        <v>0</v>
      </c>
      <c r="BC377" s="18">
        <f t="shared" si="305"/>
        <v>0</v>
      </c>
      <c r="BD377" s="18">
        <f t="shared" ref="BD377:BD398" si="306">BD$321*$A324</f>
        <v>0</v>
      </c>
      <c r="BE377" s="10">
        <f>BE$321*$A323</f>
        <v>0</v>
      </c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CA377" s="10">
        <f t="shared" si="250"/>
        <v>0</v>
      </c>
    </row>
    <row r="378" spans="1:79">
      <c r="A378" s="81">
        <f t="shared" si="251"/>
        <v>0</v>
      </c>
      <c r="B378" s="10">
        <f t="shared" si="252"/>
        <v>56</v>
      </c>
      <c r="C378" s="77">
        <f t="shared" si="253"/>
        <v>0</v>
      </c>
      <c r="D378" s="15">
        <f t="shared" si="254"/>
        <v>0</v>
      </c>
      <c r="E378" s="19">
        <f t="shared" si="255"/>
        <v>0</v>
      </c>
      <c r="F378" s="19">
        <f t="shared" si="256"/>
        <v>0</v>
      </c>
      <c r="G378" s="19">
        <f t="shared" si="257"/>
        <v>0</v>
      </c>
      <c r="H378" s="19">
        <f t="shared" si="258"/>
        <v>0</v>
      </c>
      <c r="I378" s="15">
        <f t="shared" si="259"/>
        <v>0</v>
      </c>
      <c r="J378" s="19">
        <f t="shared" si="260"/>
        <v>0</v>
      </c>
      <c r="K378" s="19">
        <f t="shared" si="261"/>
        <v>0</v>
      </c>
      <c r="L378" s="19">
        <f t="shared" si="262"/>
        <v>0</v>
      </c>
      <c r="M378" s="19">
        <f t="shared" si="263"/>
        <v>0</v>
      </c>
      <c r="N378" s="19">
        <f t="shared" si="264"/>
        <v>0</v>
      </c>
      <c r="O378" s="19">
        <f t="shared" si="265"/>
        <v>0</v>
      </c>
      <c r="P378" s="19">
        <f t="shared" si="266"/>
        <v>0</v>
      </c>
      <c r="Q378" s="19">
        <f t="shared" si="267"/>
        <v>0</v>
      </c>
      <c r="R378" s="19">
        <f t="shared" si="268"/>
        <v>0</v>
      </c>
      <c r="S378" s="19">
        <f t="shared" si="269"/>
        <v>0</v>
      </c>
      <c r="T378" s="19">
        <f t="shared" si="270"/>
        <v>0</v>
      </c>
      <c r="U378" s="19">
        <f t="shared" si="271"/>
        <v>0</v>
      </c>
      <c r="V378" s="19">
        <f t="shared" si="272"/>
        <v>0</v>
      </c>
      <c r="W378" s="19">
        <f t="shared" si="273"/>
        <v>0</v>
      </c>
      <c r="X378" s="19">
        <f t="shared" si="274"/>
        <v>0</v>
      </c>
      <c r="Y378" s="19">
        <f t="shared" si="275"/>
        <v>0</v>
      </c>
      <c r="Z378" s="19">
        <f t="shared" si="276"/>
        <v>0</v>
      </c>
      <c r="AA378" s="19">
        <f t="shared" si="277"/>
        <v>0</v>
      </c>
      <c r="AB378" s="19">
        <f t="shared" si="278"/>
        <v>0</v>
      </c>
      <c r="AC378" s="19">
        <f t="shared" si="279"/>
        <v>0</v>
      </c>
      <c r="AD378" s="19">
        <f t="shared" si="280"/>
        <v>0</v>
      </c>
      <c r="AE378" s="19">
        <f t="shared" si="281"/>
        <v>0</v>
      </c>
      <c r="AF378" s="19">
        <f t="shared" si="282"/>
        <v>0</v>
      </c>
      <c r="AG378" s="19">
        <f t="shared" si="283"/>
        <v>0</v>
      </c>
      <c r="AH378" s="19">
        <f t="shared" si="284"/>
        <v>0</v>
      </c>
      <c r="AI378" s="19">
        <f t="shared" si="285"/>
        <v>0</v>
      </c>
      <c r="AJ378" s="19">
        <f t="shared" si="286"/>
        <v>0</v>
      </c>
      <c r="AK378" s="19">
        <f t="shared" si="287"/>
        <v>0</v>
      </c>
      <c r="AL378" s="19">
        <f t="shared" si="288"/>
        <v>0</v>
      </c>
      <c r="AM378" s="19">
        <f t="shared" si="289"/>
        <v>0</v>
      </c>
      <c r="AN378" s="19">
        <f t="shared" si="290"/>
        <v>0</v>
      </c>
      <c r="AO378" s="19">
        <f t="shared" si="291"/>
        <v>0</v>
      </c>
      <c r="AP378" s="19">
        <f t="shared" si="292"/>
        <v>0</v>
      </c>
      <c r="AQ378" s="19">
        <f t="shared" si="293"/>
        <v>0</v>
      </c>
      <c r="AR378" s="15">
        <f t="shared" si="294"/>
        <v>0</v>
      </c>
      <c r="AS378" s="10">
        <f t="shared" si="295"/>
        <v>0</v>
      </c>
      <c r="AT378" s="17">
        <f t="shared" si="296"/>
        <v>0</v>
      </c>
      <c r="AU378" s="10">
        <f t="shared" si="297"/>
        <v>0</v>
      </c>
      <c r="AV378" s="10">
        <f t="shared" si="298"/>
        <v>0</v>
      </c>
      <c r="AW378" s="10">
        <f t="shared" si="299"/>
        <v>0</v>
      </c>
      <c r="AX378" s="10">
        <f t="shared" si="300"/>
        <v>0</v>
      </c>
      <c r="AY378" s="10">
        <f t="shared" si="301"/>
        <v>0</v>
      </c>
      <c r="AZ378" s="10">
        <f t="shared" si="302"/>
        <v>0</v>
      </c>
      <c r="BA378" s="10">
        <f t="shared" si="303"/>
        <v>0</v>
      </c>
      <c r="BB378" s="10">
        <f t="shared" si="304"/>
        <v>0</v>
      </c>
      <c r="BC378" s="18">
        <f t="shared" si="305"/>
        <v>0</v>
      </c>
      <c r="BD378" s="18">
        <f t="shared" si="306"/>
        <v>0</v>
      </c>
      <c r="BE378" s="10">
        <f t="shared" ref="BE378:BE398" si="307">BE$321*$A324</f>
        <v>0</v>
      </c>
      <c r="BF378" s="10">
        <f>BF$321*$A323</f>
        <v>0</v>
      </c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CA378" s="10">
        <f t="shared" si="250"/>
        <v>0</v>
      </c>
    </row>
    <row r="379" spans="1:79">
      <c r="A379" s="81">
        <f t="shared" si="251"/>
        <v>0</v>
      </c>
      <c r="B379" s="10">
        <f t="shared" si="252"/>
        <v>57</v>
      </c>
      <c r="C379" s="77">
        <f t="shared" si="253"/>
        <v>0</v>
      </c>
      <c r="D379" s="15">
        <f t="shared" si="254"/>
        <v>0</v>
      </c>
      <c r="E379" s="19">
        <f t="shared" si="255"/>
        <v>0</v>
      </c>
      <c r="F379" s="19">
        <f t="shared" si="256"/>
        <v>0</v>
      </c>
      <c r="G379" s="19">
        <f t="shared" si="257"/>
        <v>0</v>
      </c>
      <c r="H379" s="19">
        <f t="shared" si="258"/>
        <v>0</v>
      </c>
      <c r="I379" s="15">
        <f t="shared" si="259"/>
        <v>0</v>
      </c>
      <c r="J379" s="19">
        <f t="shared" si="260"/>
        <v>0</v>
      </c>
      <c r="K379" s="19">
        <f t="shared" si="261"/>
        <v>0</v>
      </c>
      <c r="L379" s="19">
        <f t="shared" si="262"/>
        <v>0</v>
      </c>
      <c r="M379" s="19">
        <f t="shared" si="263"/>
        <v>0</v>
      </c>
      <c r="N379" s="19">
        <f t="shared" si="264"/>
        <v>0</v>
      </c>
      <c r="O379" s="19">
        <f t="shared" si="265"/>
        <v>0</v>
      </c>
      <c r="P379" s="19">
        <f t="shared" si="266"/>
        <v>0</v>
      </c>
      <c r="Q379" s="19">
        <f t="shared" si="267"/>
        <v>0</v>
      </c>
      <c r="R379" s="19">
        <f t="shared" si="268"/>
        <v>0</v>
      </c>
      <c r="S379" s="19">
        <f t="shared" si="269"/>
        <v>0</v>
      </c>
      <c r="T379" s="19">
        <f t="shared" si="270"/>
        <v>0</v>
      </c>
      <c r="U379" s="19">
        <f t="shared" si="271"/>
        <v>0</v>
      </c>
      <c r="V379" s="19">
        <f t="shared" si="272"/>
        <v>0</v>
      </c>
      <c r="W379" s="19">
        <f t="shared" si="273"/>
        <v>0</v>
      </c>
      <c r="X379" s="19">
        <f t="shared" si="274"/>
        <v>0</v>
      </c>
      <c r="Y379" s="19">
        <f t="shared" si="275"/>
        <v>0</v>
      </c>
      <c r="Z379" s="19">
        <f t="shared" si="276"/>
        <v>0</v>
      </c>
      <c r="AA379" s="19">
        <f t="shared" si="277"/>
        <v>0</v>
      </c>
      <c r="AB379" s="19">
        <f t="shared" si="278"/>
        <v>0</v>
      </c>
      <c r="AC379" s="19">
        <f t="shared" si="279"/>
        <v>0</v>
      </c>
      <c r="AD379" s="19">
        <f t="shared" si="280"/>
        <v>0</v>
      </c>
      <c r="AE379" s="19">
        <f t="shared" si="281"/>
        <v>0</v>
      </c>
      <c r="AF379" s="19">
        <f t="shared" si="282"/>
        <v>0</v>
      </c>
      <c r="AG379" s="19">
        <f t="shared" si="283"/>
        <v>0</v>
      </c>
      <c r="AH379" s="19">
        <f t="shared" si="284"/>
        <v>0</v>
      </c>
      <c r="AI379" s="19">
        <f t="shared" si="285"/>
        <v>0</v>
      </c>
      <c r="AJ379" s="19">
        <f t="shared" si="286"/>
        <v>0</v>
      </c>
      <c r="AK379" s="19">
        <f t="shared" si="287"/>
        <v>0</v>
      </c>
      <c r="AL379" s="19">
        <f t="shared" si="288"/>
        <v>0</v>
      </c>
      <c r="AM379" s="19">
        <f t="shared" si="289"/>
        <v>0</v>
      </c>
      <c r="AN379" s="19">
        <f t="shared" si="290"/>
        <v>0</v>
      </c>
      <c r="AO379" s="19">
        <f t="shared" si="291"/>
        <v>0</v>
      </c>
      <c r="AP379" s="19">
        <f t="shared" si="292"/>
        <v>0</v>
      </c>
      <c r="AQ379" s="19">
        <f t="shared" si="293"/>
        <v>0</v>
      </c>
      <c r="AR379" s="15">
        <f t="shared" si="294"/>
        <v>0</v>
      </c>
      <c r="AS379" s="10">
        <f t="shared" si="295"/>
        <v>0</v>
      </c>
      <c r="AT379" s="17">
        <f t="shared" si="296"/>
        <v>0</v>
      </c>
      <c r="AU379" s="10">
        <f t="shared" si="297"/>
        <v>0</v>
      </c>
      <c r="AV379" s="10">
        <f t="shared" si="298"/>
        <v>0</v>
      </c>
      <c r="AW379" s="10">
        <f t="shared" si="299"/>
        <v>0</v>
      </c>
      <c r="AX379" s="10">
        <f t="shared" si="300"/>
        <v>0</v>
      </c>
      <c r="AY379" s="10">
        <f t="shared" si="301"/>
        <v>0</v>
      </c>
      <c r="AZ379" s="10">
        <f t="shared" si="302"/>
        <v>0</v>
      </c>
      <c r="BA379" s="10">
        <f t="shared" si="303"/>
        <v>0</v>
      </c>
      <c r="BB379" s="10">
        <f t="shared" si="304"/>
        <v>0</v>
      </c>
      <c r="BC379" s="18">
        <f t="shared" si="305"/>
        <v>0</v>
      </c>
      <c r="BD379" s="18">
        <f t="shared" si="306"/>
        <v>0</v>
      </c>
      <c r="BE379" s="10">
        <f t="shared" si="307"/>
        <v>0</v>
      </c>
      <c r="BF379" s="10">
        <f t="shared" ref="BF379:BF398" si="308">BF$321*$A324</f>
        <v>0</v>
      </c>
      <c r="BG379" s="10">
        <f>BG$321*$A323</f>
        <v>0</v>
      </c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CA379" s="10">
        <f t="shared" si="250"/>
        <v>0</v>
      </c>
    </row>
    <row r="380" spans="1:79">
      <c r="A380" s="81">
        <f t="shared" si="251"/>
        <v>0</v>
      </c>
      <c r="B380" s="10">
        <f t="shared" si="252"/>
        <v>58</v>
      </c>
      <c r="C380" s="77">
        <f t="shared" si="253"/>
        <v>0</v>
      </c>
      <c r="D380" s="15">
        <f t="shared" si="254"/>
        <v>0</v>
      </c>
      <c r="E380" s="19">
        <f t="shared" si="255"/>
        <v>0</v>
      </c>
      <c r="F380" s="19">
        <f t="shared" si="256"/>
        <v>0</v>
      </c>
      <c r="G380" s="19">
        <f t="shared" si="257"/>
        <v>0</v>
      </c>
      <c r="H380" s="19">
        <f t="shared" si="258"/>
        <v>0</v>
      </c>
      <c r="I380" s="15">
        <f t="shared" si="259"/>
        <v>0</v>
      </c>
      <c r="J380" s="19">
        <f t="shared" si="260"/>
        <v>0</v>
      </c>
      <c r="K380" s="19">
        <f t="shared" si="261"/>
        <v>0</v>
      </c>
      <c r="L380" s="19">
        <f t="shared" si="262"/>
        <v>0</v>
      </c>
      <c r="M380" s="19">
        <f t="shared" si="263"/>
        <v>0</v>
      </c>
      <c r="N380" s="19">
        <f t="shared" si="264"/>
        <v>0</v>
      </c>
      <c r="O380" s="19">
        <f t="shared" si="265"/>
        <v>0</v>
      </c>
      <c r="P380" s="19">
        <f t="shared" si="266"/>
        <v>0</v>
      </c>
      <c r="Q380" s="19">
        <f t="shared" si="267"/>
        <v>0</v>
      </c>
      <c r="R380" s="19">
        <f t="shared" si="268"/>
        <v>0</v>
      </c>
      <c r="S380" s="19">
        <f t="shared" si="269"/>
        <v>0</v>
      </c>
      <c r="T380" s="19">
        <f t="shared" si="270"/>
        <v>0</v>
      </c>
      <c r="U380" s="19">
        <f t="shared" si="271"/>
        <v>0</v>
      </c>
      <c r="V380" s="19">
        <f t="shared" si="272"/>
        <v>0</v>
      </c>
      <c r="W380" s="19">
        <f t="shared" si="273"/>
        <v>0</v>
      </c>
      <c r="X380" s="19">
        <f t="shared" si="274"/>
        <v>0</v>
      </c>
      <c r="Y380" s="19">
        <f t="shared" si="275"/>
        <v>0</v>
      </c>
      <c r="Z380" s="19">
        <f t="shared" si="276"/>
        <v>0</v>
      </c>
      <c r="AA380" s="19">
        <f t="shared" si="277"/>
        <v>0</v>
      </c>
      <c r="AB380" s="19">
        <f t="shared" si="278"/>
        <v>0</v>
      </c>
      <c r="AC380" s="19">
        <f t="shared" si="279"/>
        <v>0</v>
      </c>
      <c r="AD380" s="19">
        <f t="shared" si="280"/>
        <v>0</v>
      </c>
      <c r="AE380" s="19">
        <f t="shared" si="281"/>
        <v>0</v>
      </c>
      <c r="AF380" s="19">
        <f t="shared" si="282"/>
        <v>0</v>
      </c>
      <c r="AG380" s="19">
        <f t="shared" si="283"/>
        <v>0</v>
      </c>
      <c r="AH380" s="19">
        <f t="shared" si="284"/>
        <v>0</v>
      </c>
      <c r="AI380" s="19">
        <f t="shared" si="285"/>
        <v>0</v>
      </c>
      <c r="AJ380" s="19">
        <f t="shared" si="286"/>
        <v>0</v>
      </c>
      <c r="AK380" s="19">
        <f t="shared" si="287"/>
        <v>0</v>
      </c>
      <c r="AL380" s="19">
        <f t="shared" si="288"/>
        <v>0</v>
      </c>
      <c r="AM380" s="19">
        <f t="shared" si="289"/>
        <v>0</v>
      </c>
      <c r="AN380" s="19">
        <f t="shared" si="290"/>
        <v>0</v>
      </c>
      <c r="AO380" s="19">
        <f t="shared" si="291"/>
        <v>0</v>
      </c>
      <c r="AP380" s="19">
        <f t="shared" si="292"/>
        <v>0</v>
      </c>
      <c r="AQ380" s="19">
        <f t="shared" si="293"/>
        <v>0</v>
      </c>
      <c r="AR380" s="15">
        <f t="shared" si="294"/>
        <v>0</v>
      </c>
      <c r="AS380" s="10">
        <f t="shared" si="295"/>
        <v>0</v>
      </c>
      <c r="AT380" s="17">
        <f t="shared" si="296"/>
        <v>0</v>
      </c>
      <c r="AU380" s="10">
        <f t="shared" si="297"/>
        <v>0</v>
      </c>
      <c r="AV380" s="10">
        <f t="shared" si="298"/>
        <v>0</v>
      </c>
      <c r="AW380" s="10">
        <f t="shared" si="299"/>
        <v>0</v>
      </c>
      <c r="AX380" s="10">
        <f t="shared" si="300"/>
        <v>0</v>
      </c>
      <c r="AY380" s="10">
        <f t="shared" si="301"/>
        <v>0</v>
      </c>
      <c r="AZ380" s="10">
        <f t="shared" si="302"/>
        <v>0</v>
      </c>
      <c r="BA380" s="10">
        <f t="shared" si="303"/>
        <v>0</v>
      </c>
      <c r="BB380" s="10">
        <f t="shared" si="304"/>
        <v>0</v>
      </c>
      <c r="BC380" s="18">
        <f t="shared" si="305"/>
        <v>0</v>
      </c>
      <c r="BD380" s="18">
        <f t="shared" si="306"/>
        <v>0</v>
      </c>
      <c r="BE380" s="10">
        <f t="shared" si="307"/>
        <v>0</v>
      </c>
      <c r="BF380" s="10">
        <f t="shared" si="308"/>
        <v>0</v>
      </c>
      <c r="BG380" s="10">
        <f t="shared" ref="BG380:BG398" si="309">BG$321*$A324</f>
        <v>0</v>
      </c>
      <c r="BH380" s="10">
        <f>BH$321*$A323</f>
        <v>0</v>
      </c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CA380" s="10">
        <f t="shared" si="250"/>
        <v>0</v>
      </c>
    </row>
    <row r="381" spans="1:79">
      <c r="A381" s="81">
        <f t="shared" si="251"/>
        <v>0</v>
      </c>
      <c r="B381" s="10">
        <f t="shared" si="252"/>
        <v>59</v>
      </c>
      <c r="C381" s="77">
        <f t="shared" si="253"/>
        <v>0</v>
      </c>
      <c r="D381" s="15">
        <f t="shared" si="254"/>
        <v>0</v>
      </c>
      <c r="E381" s="19">
        <f t="shared" si="255"/>
        <v>0</v>
      </c>
      <c r="F381" s="19">
        <f t="shared" si="256"/>
        <v>0</v>
      </c>
      <c r="G381" s="19">
        <f t="shared" si="257"/>
        <v>0</v>
      </c>
      <c r="H381" s="19">
        <f t="shared" si="258"/>
        <v>0</v>
      </c>
      <c r="I381" s="15">
        <f t="shared" si="259"/>
        <v>0</v>
      </c>
      <c r="J381" s="19">
        <f t="shared" si="260"/>
        <v>0</v>
      </c>
      <c r="K381" s="19">
        <f t="shared" si="261"/>
        <v>0</v>
      </c>
      <c r="L381" s="19">
        <f t="shared" si="262"/>
        <v>0</v>
      </c>
      <c r="M381" s="19">
        <f t="shared" si="263"/>
        <v>0</v>
      </c>
      <c r="N381" s="19">
        <f t="shared" si="264"/>
        <v>0</v>
      </c>
      <c r="O381" s="19">
        <f t="shared" si="265"/>
        <v>0</v>
      </c>
      <c r="P381" s="19">
        <f t="shared" si="266"/>
        <v>0</v>
      </c>
      <c r="Q381" s="19">
        <f t="shared" si="267"/>
        <v>0</v>
      </c>
      <c r="R381" s="19">
        <f t="shared" si="268"/>
        <v>0</v>
      </c>
      <c r="S381" s="19">
        <f t="shared" si="269"/>
        <v>0</v>
      </c>
      <c r="T381" s="19">
        <f t="shared" si="270"/>
        <v>0</v>
      </c>
      <c r="U381" s="19">
        <f t="shared" si="271"/>
        <v>0</v>
      </c>
      <c r="V381" s="19">
        <f t="shared" si="272"/>
        <v>0</v>
      </c>
      <c r="W381" s="19">
        <f t="shared" si="273"/>
        <v>0</v>
      </c>
      <c r="X381" s="19">
        <f t="shared" si="274"/>
        <v>0</v>
      </c>
      <c r="Y381" s="19">
        <f t="shared" si="275"/>
        <v>0</v>
      </c>
      <c r="Z381" s="19">
        <f t="shared" si="276"/>
        <v>0</v>
      </c>
      <c r="AA381" s="19">
        <f t="shared" si="277"/>
        <v>0</v>
      </c>
      <c r="AB381" s="19">
        <f t="shared" si="278"/>
        <v>0</v>
      </c>
      <c r="AC381" s="19">
        <f t="shared" si="279"/>
        <v>0</v>
      </c>
      <c r="AD381" s="19">
        <f t="shared" si="280"/>
        <v>0</v>
      </c>
      <c r="AE381" s="19">
        <f t="shared" si="281"/>
        <v>0</v>
      </c>
      <c r="AF381" s="19">
        <f t="shared" si="282"/>
        <v>0</v>
      </c>
      <c r="AG381" s="19">
        <f t="shared" si="283"/>
        <v>0</v>
      </c>
      <c r="AH381" s="19">
        <f t="shared" si="284"/>
        <v>0</v>
      </c>
      <c r="AI381" s="19">
        <f t="shared" si="285"/>
        <v>0</v>
      </c>
      <c r="AJ381" s="19">
        <f t="shared" si="286"/>
        <v>0</v>
      </c>
      <c r="AK381" s="19">
        <f t="shared" si="287"/>
        <v>0</v>
      </c>
      <c r="AL381" s="19">
        <f t="shared" si="288"/>
        <v>0</v>
      </c>
      <c r="AM381" s="19">
        <f t="shared" si="289"/>
        <v>0</v>
      </c>
      <c r="AN381" s="19">
        <f t="shared" si="290"/>
        <v>0</v>
      </c>
      <c r="AO381" s="19">
        <f t="shared" si="291"/>
        <v>0</v>
      </c>
      <c r="AP381" s="19">
        <f t="shared" si="292"/>
        <v>0</v>
      </c>
      <c r="AQ381" s="19">
        <f t="shared" si="293"/>
        <v>0</v>
      </c>
      <c r="AR381" s="15">
        <f t="shared" si="294"/>
        <v>0</v>
      </c>
      <c r="AS381" s="10">
        <f t="shared" si="295"/>
        <v>0</v>
      </c>
      <c r="AT381" s="17">
        <f t="shared" si="296"/>
        <v>0</v>
      </c>
      <c r="AU381" s="10">
        <f t="shared" si="297"/>
        <v>0</v>
      </c>
      <c r="AV381" s="10">
        <f t="shared" si="298"/>
        <v>0</v>
      </c>
      <c r="AW381" s="10">
        <f t="shared" si="299"/>
        <v>0</v>
      </c>
      <c r="AX381" s="10">
        <f t="shared" si="300"/>
        <v>0</v>
      </c>
      <c r="AY381" s="10">
        <f t="shared" si="301"/>
        <v>0</v>
      </c>
      <c r="AZ381" s="10">
        <f t="shared" si="302"/>
        <v>0</v>
      </c>
      <c r="BA381" s="10">
        <f t="shared" si="303"/>
        <v>0</v>
      </c>
      <c r="BB381" s="10">
        <f t="shared" si="304"/>
        <v>0</v>
      </c>
      <c r="BC381" s="18">
        <f t="shared" si="305"/>
        <v>0</v>
      </c>
      <c r="BD381" s="18">
        <f t="shared" si="306"/>
        <v>0</v>
      </c>
      <c r="BE381" s="10">
        <f t="shared" si="307"/>
        <v>0</v>
      </c>
      <c r="BF381" s="10">
        <f t="shared" si="308"/>
        <v>0</v>
      </c>
      <c r="BG381" s="10">
        <f t="shared" si="309"/>
        <v>0</v>
      </c>
      <c r="BH381" s="10">
        <f t="shared" ref="BH381:BH398" si="310">BH$321*$A324</f>
        <v>0</v>
      </c>
      <c r="BI381" s="10">
        <f>BI$321*$A323</f>
        <v>0</v>
      </c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CA381" s="10">
        <f t="shared" si="250"/>
        <v>0</v>
      </c>
    </row>
    <row r="382" spans="1:79">
      <c r="A382" s="81">
        <f t="shared" si="251"/>
        <v>0</v>
      </c>
      <c r="B382" s="10">
        <f t="shared" si="252"/>
        <v>60</v>
      </c>
      <c r="C382" s="77">
        <f t="shared" si="253"/>
        <v>0</v>
      </c>
      <c r="D382" s="15">
        <f t="shared" si="254"/>
        <v>0</v>
      </c>
      <c r="E382" s="19">
        <f t="shared" si="255"/>
        <v>0</v>
      </c>
      <c r="F382" s="19">
        <f t="shared" si="256"/>
        <v>0</v>
      </c>
      <c r="G382" s="19">
        <f t="shared" si="257"/>
        <v>0</v>
      </c>
      <c r="H382" s="19">
        <f t="shared" si="258"/>
        <v>0</v>
      </c>
      <c r="I382" s="15">
        <f t="shared" si="259"/>
        <v>0</v>
      </c>
      <c r="J382" s="19">
        <f t="shared" si="260"/>
        <v>0</v>
      </c>
      <c r="K382" s="19">
        <f t="shared" si="261"/>
        <v>0</v>
      </c>
      <c r="L382" s="19">
        <f t="shared" si="262"/>
        <v>0</v>
      </c>
      <c r="M382" s="19">
        <f t="shared" si="263"/>
        <v>0</v>
      </c>
      <c r="N382" s="19">
        <f t="shared" si="264"/>
        <v>0</v>
      </c>
      <c r="O382" s="19">
        <f t="shared" si="265"/>
        <v>0</v>
      </c>
      <c r="P382" s="19">
        <f t="shared" si="266"/>
        <v>0</v>
      </c>
      <c r="Q382" s="19">
        <f t="shared" si="267"/>
        <v>0</v>
      </c>
      <c r="R382" s="19">
        <f t="shared" si="268"/>
        <v>0</v>
      </c>
      <c r="S382" s="19">
        <f t="shared" si="269"/>
        <v>0</v>
      </c>
      <c r="T382" s="19">
        <f t="shared" si="270"/>
        <v>0</v>
      </c>
      <c r="U382" s="19">
        <f t="shared" si="271"/>
        <v>0</v>
      </c>
      <c r="V382" s="19">
        <f t="shared" si="272"/>
        <v>0</v>
      </c>
      <c r="W382" s="19">
        <f t="shared" si="273"/>
        <v>0</v>
      </c>
      <c r="X382" s="19">
        <f t="shared" si="274"/>
        <v>0</v>
      </c>
      <c r="Y382" s="19">
        <f t="shared" si="275"/>
        <v>0</v>
      </c>
      <c r="Z382" s="19">
        <f t="shared" si="276"/>
        <v>0</v>
      </c>
      <c r="AA382" s="19">
        <f t="shared" si="277"/>
        <v>0</v>
      </c>
      <c r="AB382" s="19">
        <f t="shared" si="278"/>
        <v>0</v>
      </c>
      <c r="AC382" s="19">
        <f t="shared" si="279"/>
        <v>0</v>
      </c>
      <c r="AD382" s="19">
        <f t="shared" si="280"/>
        <v>0</v>
      </c>
      <c r="AE382" s="19">
        <f t="shared" si="281"/>
        <v>0</v>
      </c>
      <c r="AF382" s="19">
        <f t="shared" si="282"/>
        <v>0</v>
      </c>
      <c r="AG382" s="19">
        <f t="shared" si="283"/>
        <v>0</v>
      </c>
      <c r="AH382" s="19">
        <f t="shared" si="284"/>
        <v>0</v>
      </c>
      <c r="AI382" s="19">
        <f t="shared" si="285"/>
        <v>0</v>
      </c>
      <c r="AJ382" s="19">
        <f t="shared" si="286"/>
        <v>0</v>
      </c>
      <c r="AK382" s="19">
        <f t="shared" si="287"/>
        <v>0</v>
      </c>
      <c r="AL382" s="19">
        <f t="shared" si="288"/>
        <v>0</v>
      </c>
      <c r="AM382" s="19">
        <f t="shared" si="289"/>
        <v>0</v>
      </c>
      <c r="AN382" s="19">
        <f t="shared" si="290"/>
        <v>0</v>
      </c>
      <c r="AO382" s="19">
        <f t="shared" si="291"/>
        <v>0</v>
      </c>
      <c r="AP382" s="19">
        <f t="shared" si="292"/>
        <v>0</v>
      </c>
      <c r="AQ382" s="19">
        <f t="shared" si="293"/>
        <v>0</v>
      </c>
      <c r="AR382" s="15">
        <f t="shared" si="294"/>
        <v>0</v>
      </c>
      <c r="AS382" s="10">
        <f t="shared" si="295"/>
        <v>0</v>
      </c>
      <c r="AT382" s="17">
        <f t="shared" si="296"/>
        <v>0</v>
      </c>
      <c r="AU382" s="10">
        <f t="shared" si="297"/>
        <v>0</v>
      </c>
      <c r="AV382" s="10">
        <f t="shared" si="298"/>
        <v>0</v>
      </c>
      <c r="AW382" s="10">
        <f t="shared" si="299"/>
        <v>0</v>
      </c>
      <c r="AX382" s="10">
        <f t="shared" si="300"/>
        <v>0</v>
      </c>
      <c r="AY382" s="10">
        <f t="shared" si="301"/>
        <v>0</v>
      </c>
      <c r="AZ382" s="10">
        <f t="shared" si="302"/>
        <v>0</v>
      </c>
      <c r="BA382" s="10">
        <f t="shared" si="303"/>
        <v>0</v>
      </c>
      <c r="BB382" s="10">
        <f t="shared" si="304"/>
        <v>0</v>
      </c>
      <c r="BC382" s="18">
        <f t="shared" si="305"/>
        <v>0</v>
      </c>
      <c r="BD382" s="18">
        <f t="shared" si="306"/>
        <v>0</v>
      </c>
      <c r="BE382" s="10">
        <f t="shared" si="307"/>
        <v>0</v>
      </c>
      <c r="BF382" s="10">
        <f t="shared" si="308"/>
        <v>0</v>
      </c>
      <c r="BG382" s="10">
        <f t="shared" si="309"/>
        <v>0</v>
      </c>
      <c r="BH382" s="10">
        <f t="shared" si="310"/>
        <v>0</v>
      </c>
      <c r="BI382" s="10">
        <f t="shared" ref="BI382:BI398" si="311">BI$321*$A324</f>
        <v>0</v>
      </c>
      <c r="BJ382" s="10">
        <f>BJ$321*$A323</f>
        <v>0</v>
      </c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CA382" s="10">
        <f t="shared" si="250"/>
        <v>0</v>
      </c>
    </row>
    <row r="383" spans="1:79">
      <c r="A383" s="81">
        <f t="shared" si="251"/>
        <v>0</v>
      </c>
      <c r="B383" s="10">
        <f t="shared" si="252"/>
        <v>61</v>
      </c>
      <c r="C383" s="77">
        <f t="shared" si="253"/>
        <v>0</v>
      </c>
      <c r="D383" s="15">
        <f t="shared" si="254"/>
        <v>0</v>
      </c>
      <c r="E383" s="19">
        <f t="shared" si="255"/>
        <v>0</v>
      </c>
      <c r="F383" s="19">
        <f t="shared" si="256"/>
        <v>0</v>
      </c>
      <c r="G383" s="19">
        <f t="shared" si="257"/>
        <v>0</v>
      </c>
      <c r="H383" s="19">
        <f t="shared" si="258"/>
        <v>0</v>
      </c>
      <c r="I383" s="15">
        <f t="shared" si="259"/>
        <v>0</v>
      </c>
      <c r="J383" s="19">
        <f t="shared" si="260"/>
        <v>0</v>
      </c>
      <c r="K383" s="19">
        <f t="shared" si="261"/>
        <v>0</v>
      </c>
      <c r="L383" s="19">
        <f t="shared" si="262"/>
        <v>0</v>
      </c>
      <c r="M383" s="19">
        <f t="shared" si="263"/>
        <v>0</v>
      </c>
      <c r="N383" s="19">
        <f t="shared" si="264"/>
        <v>0</v>
      </c>
      <c r="O383" s="19">
        <f t="shared" si="265"/>
        <v>0</v>
      </c>
      <c r="P383" s="19">
        <f t="shared" si="266"/>
        <v>0</v>
      </c>
      <c r="Q383" s="19">
        <f t="shared" si="267"/>
        <v>0</v>
      </c>
      <c r="R383" s="19">
        <f t="shared" si="268"/>
        <v>0</v>
      </c>
      <c r="S383" s="19">
        <f t="shared" si="269"/>
        <v>0</v>
      </c>
      <c r="T383" s="19">
        <f t="shared" si="270"/>
        <v>0</v>
      </c>
      <c r="U383" s="19">
        <f t="shared" si="271"/>
        <v>0</v>
      </c>
      <c r="V383" s="19">
        <f t="shared" si="272"/>
        <v>0</v>
      </c>
      <c r="W383" s="19">
        <f t="shared" si="273"/>
        <v>0</v>
      </c>
      <c r="X383" s="19">
        <f t="shared" si="274"/>
        <v>0</v>
      </c>
      <c r="Y383" s="19">
        <f t="shared" si="275"/>
        <v>0</v>
      </c>
      <c r="Z383" s="19">
        <f t="shared" si="276"/>
        <v>0</v>
      </c>
      <c r="AA383" s="19">
        <f t="shared" si="277"/>
        <v>0</v>
      </c>
      <c r="AB383" s="19">
        <f t="shared" si="278"/>
        <v>0</v>
      </c>
      <c r="AC383" s="19">
        <f t="shared" si="279"/>
        <v>0</v>
      </c>
      <c r="AD383" s="19">
        <f t="shared" si="280"/>
        <v>0</v>
      </c>
      <c r="AE383" s="19">
        <f t="shared" si="281"/>
        <v>0</v>
      </c>
      <c r="AF383" s="19">
        <f t="shared" si="282"/>
        <v>0</v>
      </c>
      <c r="AG383" s="19">
        <f t="shared" si="283"/>
        <v>0</v>
      </c>
      <c r="AH383" s="19">
        <f t="shared" si="284"/>
        <v>0</v>
      </c>
      <c r="AI383" s="19">
        <f t="shared" si="285"/>
        <v>0</v>
      </c>
      <c r="AJ383" s="19">
        <f t="shared" si="286"/>
        <v>0</v>
      </c>
      <c r="AK383" s="19">
        <f t="shared" si="287"/>
        <v>0</v>
      </c>
      <c r="AL383" s="19">
        <f t="shared" si="288"/>
        <v>0</v>
      </c>
      <c r="AM383" s="19">
        <f t="shared" si="289"/>
        <v>0</v>
      </c>
      <c r="AN383" s="19">
        <f t="shared" si="290"/>
        <v>0</v>
      </c>
      <c r="AO383" s="19">
        <f t="shared" si="291"/>
        <v>0</v>
      </c>
      <c r="AP383" s="19">
        <f t="shared" si="292"/>
        <v>0</v>
      </c>
      <c r="AQ383" s="19">
        <f t="shared" si="293"/>
        <v>0</v>
      </c>
      <c r="AR383" s="15">
        <f t="shared" si="294"/>
        <v>0</v>
      </c>
      <c r="AS383" s="10">
        <f t="shared" si="295"/>
        <v>0</v>
      </c>
      <c r="AT383" s="17">
        <f t="shared" si="296"/>
        <v>0</v>
      </c>
      <c r="AU383" s="10">
        <f t="shared" si="297"/>
        <v>0</v>
      </c>
      <c r="AV383" s="10">
        <f t="shared" si="298"/>
        <v>0</v>
      </c>
      <c r="AW383" s="10">
        <f t="shared" si="299"/>
        <v>0</v>
      </c>
      <c r="AX383" s="10">
        <f t="shared" si="300"/>
        <v>0</v>
      </c>
      <c r="AY383" s="10">
        <f t="shared" si="301"/>
        <v>0</v>
      </c>
      <c r="AZ383" s="10">
        <f t="shared" si="302"/>
        <v>0</v>
      </c>
      <c r="BA383" s="10">
        <f t="shared" si="303"/>
        <v>0</v>
      </c>
      <c r="BB383" s="10">
        <f t="shared" si="304"/>
        <v>0</v>
      </c>
      <c r="BC383" s="18">
        <f t="shared" si="305"/>
        <v>0</v>
      </c>
      <c r="BD383" s="18">
        <f t="shared" si="306"/>
        <v>0</v>
      </c>
      <c r="BE383" s="10">
        <f t="shared" si="307"/>
        <v>0</v>
      </c>
      <c r="BF383" s="10">
        <f t="shared" si="308"/>
        <v>0</v>
      </c>
      <c r="BG383" s="10">
        <f t="shared" si="309"/>
        <v>0</v>
      </c>
      <c r="BH383" s="10">
        <f t="shared" si="310"/>
        <v>0</v>
      </c>
      <c r="BI383" s="10">
        <f t="shared" si="311"/>
        <v>0</v>
      </c>
      <c r="BJ383" s="10">
        <f t="shared" ref="BJ383:BJ398" si="312">BJ$321*$A324</f>
        <v>0</v>
      </c>
      <c r="BK383" s="10">
        <f>BK$321*$A323</f>
        <v>0</v>
      </c>
      <c r="BL383" s="10"/>
      <c r="BM383" s="10"/>
      <c r="BN383" s="10"/>
      <c r="BO383" s="10"/>
      <c r="BP383" s="10"/>
      <c r="BQ383" s="10"/>
      <c r="BR383" s="10"/>
      <c r="BS383" s="10"/>
      <c r="BT383" s="10"/>
      <c r="CA383" s="10">
        <f t="shared" si="250"/>
        <v>0</v>
      </c>
    </row>
    <row r="384" spans="1:79">
      <c r="A384" s="81">
        <f t="shared" si="251"/>
        <v>0</v>
      </c>
      <c r="B384" s="10">
        <f t="shared" si="252"/>
        <v>62</v>
      </c>
      <c r="C384" s="77">
        <f t="shared" si="253"/>
        <v>0</v>
      </c>
      <c r="D384" s="15">
        <f t="shared" si="254"/>
        <v>0</v>
      </c>
      <c r="E384" s="19">
        <f t="shared" si="255"/>
        <v>0</v>
      </c>
      <c r="F384" s="19">
        <f t="shared" si="256"/>
        <v>0</v>
      </c>
      <c r="G384" s="19">
        <f t="shared" si="257"/>
        <v>0</v>
      </c>
      <c r="H384" s="19">
        <f t="shared" si="258"/>
        <v>0</v>
      </c>
      <c r="I384" s="15">
        <f t="shared" si="259"/>
        <v>0</v>
      </c>
      <c r="J384" s="19">
        <f t="shared" si="260"/>
        <v>0</v>
      </c>
      <c r="K384" s="19">
        <f t="shared" si="261"/>
        <v>0</v>
      </c>
      <c r="L384" s="19">
        <f t="shared" si="262"/>
        <v>0</v>
      </c>
      <c r="M384" s="19">
        <f t="shared" si="263"/>
        <v>0</v>
      </c>
      <c r="N384" s="19">
        <f t="shared" si="264"/>
        <v>0</v>
      </c>
      <c r="O384" s="19">
        <f t="shared" si="265"/>
        <v>0</v>
      </c>
      <c r="P384" s="19">
        <f t="shared" si="266"/>
        <v>0</v>
      </c>
      <c r="Q384" s="19">
        <f t="shared" si="267"/>
        <v>0</v>
      </c>
      <c r="R384" s="19">
        <f t="shared" si="268"/>
        <v>0</v>
      </c>
      <c r="S384" s="19">
        <f t="shared" si="269"/>
        <v>0</v>
      </c>
      <c r="T384" s="19">
        <f t="shared" si="270"/>
        <v>0</v>
      </c>
      <c r="U384" s="19">
        <f t="shared" si="271"/>
        <v>0</v>
      </c>
      <c r="V384" s="19">
        <f t="shared" si="272"/>
        <v>0</v>
      </c>
      <c r="W384" s="19">
        <f t="shared" si="273"/>
        <v>0</v>
      </c>
      <c r="X384" s="19">
        <f t="shared" si="274"/>
        <v>0</v>
      </c>
      <c r="Y384" s="19">
        <f t="shared" si="275"/>
        <v>0</v>
      </c>
      <c r="Z384" s="19">
        <f t="shared" si="276"/>
        <v>0</v>
      </c>
      <c r="AA384" s="19">
        <f t="shared" si="277"/>
        <v>0</v>
      </c>
      <c r="AB384" s="19">
        <f t="shared" si="278"/>
        <v>0</v>
      </c>
      <c r="AC384" s="19">
        <f t="shared" si="279"/>
        <v>0</v>
      </c>
      <c r="AD384" s="19">
        <f t="shared" si="280"/>
        <v>0</v>
      </c>
      <c r="AE384" s="19">
        <f t="shared" si="281"/>
        <v>0</v>
      </c>
      <c r="AF384" s="19">
        <f t="shared" si="282"/>
        <v>0</v>
      </c>
      <c r="AG384" s="19">
        <f t="shared" si="283"/>
        <v>0</v>
      </c>
      <c r="AH384" s="19">
        <f t="shared" si="284"/>
        <v>0</v>
      </c>
      <c r="AI384" s="19">
        <f t="shared" si="285"/>
        <v>0</v>
      </c>
      <c r="AJ384" s="19">
        <f t="shared" si="286"/>
        <v>0</v>
      </c>
      <c r="AK384" s="19">
        <f t="shared" si="287"/>
        <v>0</v>
      </c>
      <c r="AL384" s="19">
        <f t="shared" si="288"/>
        <v>0</v>
      </c>
      <c r="AM384" s="19">
        <f t="shared" si="289"/>
        <v>0</v>
      </c>
      <c r="AN384" s="19">
        <f t="shared" si="290"/>
        <v>0</v>
      </c>
      <c r="AO384" s="19">
        <f t="shared" si="291"/>
        <v>0</v>
      </c>
      <c r="AP384" s="19">
        <f t="shared" si="292"/>
        <v>0</v>
      </c>
      <c r="AQ384" s="19">
        <f t="shared" si="293"/>
        <v>0</v>
      </c>
      <c r="AR384" s="15">
        <f t="shared" si="294"/>
        <v>0</v>
      </c>
      <c r="AS384" s="10">
        <f t="shared" si="295"/>
        <v>0</v>
      </c>
      <c r="AT384" s="17">
        <f t="shared" si="296"/>
        <v>0</v>
      </c>
      <c r="AU384" s="10">
        <f t="shared" si="297"/>
        <v>0</v>
      </c>
      <c r="AV384" s="10">
        <f t="shared" si="298"/>
        <v>0</v>
      </c>
      <c r="AW384" s="10">
        <f t="shared" si="299"/>
        <v>0</v>
      </c>
      <c r="AX384" s="10">
        <f t="shared" si="300"/>
        <v>0</v>
      </c>
      <c r="AY384" s="10">
        <f t="shared" si="301"/>
        <v>0</v>
      </c>
      <c r="AZ384" s="10">
        <f t="shared" si="302"/>
        <v>0</v>
      </c>
      <c r="BA384" s="10">
        <f t="shared" si="303"/>
        <v>0</v>
      </c>
      <c r="BB384" s="10">
        <f t="shared" si="304"/>
        <v>0</v>
      </c>
      <c r="BC384" s="18">
        <f t="shared" si="305"/>
        <v>0</v>
      </c>
      <c r="BD384" s="18">
        <f t="shared" si="306"/>
        <v>0</v>
      </c>
      <c r="BE384" s="10">
        <f t="shared" si="307"/>
        <v>0</v>
      </c>
      <c r="BF384" s="10">
        <f t="shared" si="308"/>
        <v>0</v>
      </c>
      <c r="BG384" s="10">
        <f t="shared" si="309"/>
        <v>0</v>
      </c>
      <c r="BH384" s="10">
        <f t="shared" si="310"/>
        <v>0</v>
      </c>
      <c r="BI384" s="10">
        <f t="shared" si="311"/>
        <v>0</v>
      </c>
      <c r="BJ384" s="10">
        <f t="shared" si="312"/>
        <v>0</v>
      </c>
      <c r="BK384" s="10">
        <f t="shared" ref="BK384:BK398" si="313">BK$321*$A324</f>
        <v>0</v>
      </c>
      <c r="BL384" s="10">
        <f>BL$321*$A323</f>
        <v>0</v>
      </c>
      <c r="BM384" s="10"/>
      <c r="BN384" s="10"/>
      <c r="BO384" s="10"/>
      <c r="BP384" s="10"/>
      <c r="BQ384" s="10"/>
      <c r="BR384" s="10"/>
      <c r="BS384" s="10"/>
      <c r="BT384" s="10"/>
      <c r="CA384" s="10">
        <f t="shared" si="250"/>
        <v>0</v>
      </c>
    </row>
    <row r="385" spans="1:79">
      <c r="A385" s="81">
        <f t="shared" si="251"/>
        <v>0</v>
      </c>
      <c r="B385" s="10">
        <f t="shared" si="252"/>
        <v>63</v>
      </c>
      <c r="C385" s="77">
        <f t="shared" si="253"/>
        <v>0</v>
      </c>
      <c r="D385" s="15">
        <f t="shared" si="254"/>
        <v>0</v>
      </c>
      <c r="E385" s="19">
        <f t="shared" si="255"/>
        <v>0</v>
      </c>
      <c r="F385" s="19">
        <f t="shared" si="256"/>
        <v>0</v>
      </c>
      <c r="G385" s="19">
        <f t="shared" si="257"/>
        <v>0</v>
      </c>
      <c r="H385" s="19">
        <f t="shared" si="258"/>
        <v>0</v>
      </c>
      <c r="I385" s="15">
        <f t="shared" si="259"/>
        <v>0</v>
      </c>
      <c r="J385" s="19">
        <f t="shared" si="260"/>
        <v>0</v>
      </c>
      <c r="K385" s="19">
        <f t="shared" si="261"/>
        <v>0</v>
      </c>
      <c r="L385" s="19">
        <f t="shared" si="262"/>
        <v>0</v>
      </c>
      <c r="M385" s="19">
        <f t="shared" si="263"/>
        <v>0</v>
      </c>
      <c r="N385" s="19">
        <f t="shared" si="264"/>
        <v>0</v>
      </c>
      <c r="O385" s="19">
        <f t="shared" si="265"/>
        <v>0</v>
      </c>
      <c r="P385" s="19">
        <f t="shared" si="266"/>
        <v>0</v>
      </c>
      <c r="Q385" s="19">
        <f t="shared" si="267"/>
        <v>0</v>
      </c>
      <c r="R385" s="19">
        <f t="shared" si="268"/>
        <v>0</v>
      </c>
      <c r="S385" s="19">
        <f t="shared" si="269"/>
        <v>0</v>
      </c>
      <c r="T385" s="19">
        <f t="shared" si="270"/>
        <v>0</v>
      </c>
      <c r="U385" s="19">
        <f t="shared" si="271"/>
        <v>0</v>
      </c>
      <c r="V385" s="19">
        <f t="shared" si="272"/>
        <v>0</v>
      </c>
      <c r="W385" s="19">
        <f t="shared" si="273"/>
        <v>0</v>
      </c>
      <c r="X385" s="19">
        <f t="shared" si="274"/>
        <v>0</v>
      </c>
      <c r="Y385" s="19">
        <f t="shared" si="275"/>
        <v>0</v>
      </c>
      <c r="Z385" s="19">
        <f t="shared" si="276"/>
        <v>0</v>
      </c>
      <c r="AA385" s="19">
        <f t="shared" si="277"/>
        <v>0</v>
      </c>
      <c r="AB385" s="19">
        <f t="shared" si="278"/>
        <v>0</v>
      </c>
      <c r="AC385" s="19">
        <f t="shared" si="279"/>
        <v>0</v>
      </c>
      <c r="AD385" s="19">
        <f t="shared" si="280"/>
        <v>0</v>
      </c>
      <c r="AE385" s="19">
        <f t="shared" si="281"/>
        <v>0</v>
      </c>
      <c r="AF385" s="19">
        <f t="shared" si="282"/>
        <v>0</v>
      </c>
      <c r="AG385" s="19">
        <f t="shared" si="283"/>
        <v>0</v>
      </c>
      <c r="AH385" s="19">
        <f t="shared" si="284"/>
        <v>0</v>
      </c>
      <c r="AI385" s="19">
        <f t="shared" si="285"/>
        <v>0</v>
      </c>
      <c r="AJ385" s="19">
        <f t="shared" si="286"/>
        <v>0</v>
      </c>
      <c r="AK385" s="19">
        <f t="shared" si="287"/>
        <v>0</v>
      </c>
      <c r="AL385" s="19">
        <f t="shared" si="288"/>
        <v>0</v>
      </c>
      <c r="AM385" s="19">
        <f t="shared" si="289"/>
        <v>0</v>
      </c>
      <c r="AN385" s="19">
        <f t="shared" si="290"/>
        <v>0</v>
      </c>
      <c r="AO385" s="19">
        <f t="shared" si="291"/>
        <v>0</v>
      </c>
      <c r="AP385" s="19">
        <f t="shared" si="292"/>
        <v>0</v>
      </c>
      <c r="AQ385" s="19">
        <f t="shared" si="293"/>
        <v>0</v>
      </c>
      <c r="AR385" s="15">
        <f t="shared" si="294"/>
        <v>0</v>
      </c>
      <c r="AS385" s="10">
        <f t="shared" si="295"/>
        <v>0</v>
      </c>
      <c r="AT385" s="17">
        <f t="shared" si="296"/>
        <v>0</v>
      </c>
      <c r="AU385" s="10">
        <f t="shared" si="297"/>
        <v>0</v>
      </c>
      <c r="AV385" s="10">
        <f t="shared" si="298"/>
        <v>0</v>
      </c>
      <c r="AW385" s="10">
        <f t="shared" si="299"/>
        <v>0</v>
      </c>
      <c r="AX385" s="10">
        <f t="shared" si="300"/>
        <v>0</v>
      </c>
      <c r="AY385" s="10">
        <f t="shared" si="301"/>
        <v>0</v>
      </c>
      <c r="AZ385" s="10">
        <f t="shared" si="302"/>
        <v>0</v>
      </c>
      <c r="BA385" s="10">
        <f t="shared" si="303"/>
        <v>0</v>
      </c>
      <c r="BB385" s="10">
        <f t="shared" si="304"/>
        <v>0</v>
      </c>
      <c r="BC385" s="18">
        <f t="shared" si="305"/>
        <v>0</v>
      </c>
      <c r="BD385" s="18">
        <f t="shared" si="306"/>
        <v>0</v>
      </c>
      <c r="BE385" s="10">
        <f t="shared" si="307"/>
        <v>0</v>
      </c>
      <c r="BF385" s="10">
        <f t="shared" si="308"/>
        <v>0</v>
      </c>
      <c r="BG385" s="10">
        <f t="shared" si="309"/>
        <v>0</v>
      </c>
      <c r="BH385" s="10">
        <f t="shared" si="310"/>
        <v>0</v>
      </c>
      <c r="BI385" s="10">
        <f t="shared" si="311"/>
        <v>0</v>
      </c>
      <c r="BJ385" s="10">
        <f t="shared" si="312"/>
        <v>0</v>
      </c>
      <c r="BK385" s="10">
        <f t="shared" si="313"/>
        <v>0</v>
      </c>
      <c r="BL385" s="10">
        <f t="shared" ref="BL385:BL398" si="314">BL$321*$A324</f>
        <v>0</v>
      </c>
      <c r="BM385" s="10">
        <f>BM$321*$A323</f>
        <v>0</v>
      </c>
      <c r="BN385" s="10"/>
      <c r="BO385" s="10"/>
      <c r="BP385" s="10"/>
      <c r="BQ385" s="10"/>
      <c r="BR385" s="10"/>
      <c r="BS385" s="10"/>
      <c r="BT385" s="10"/>
      <c r="CA385" s="10">
        <f t="shared" si="250"/>
        <v>0</v>
      </c>
    </row>
    <row r="386" spans="1:79">
      <c r="A386" s="81">
        <f t="shared" si="251"/>
        <v>0</v>
      </c>
      <c r="B386" s="10">
        <f t="shared" si="252"/>
        <v>64</v>
      </c>
      <c r="C386" s="77">
        <f t="shared" si="253"/>
        <v>0</v>
      </c>
      <c r="D386" s="15">
        <f t="shared" si="254"/>
        <v>0</v>
      </c>
      <c r="E386" s="19">
        <f t="shared" si="255"/>
        <v>0</v>
      </c>
      <c r="F386" s="19">
        <f t="shared" si="256"/>
        <v>0</v>
      </c>
      <c r="G386" s="19">
        <f t="shared" si="257"/>
        <v>0</v>
      </c>
      <c r="H386" s="19">
        <f t="shared" si="258"/>
        <v>0</v>
      </c>
      <c r="I386" s="15">
        <f t="shared" si="259"/>
        <v>0</v>
      </c>
      <c r="J386" s="19">
        <f t="shared" si="260"/>
        <v>0</v>
      </c>
      <c r="K386" s="19">
        <f t="shared" si="261"/>
        <v>0</v>
      </c>
      <c r="L386" s="19">
        <f t="shared" si="262"/>
        <v>0</v>
      </c>
      <c r="M386" s="19">
        <f t="shared" si="263"/>
        <v>0</v>
      </c>
      <c r="N386" s="19">
        <f t="shared" si="264"/>
        <v>0</v>
      </c>
      <c r="O386" s="19">
        <f t="shared" si="265"/>
        <v>0</v>
      </c>
      <c r="P386" s="19">
        <f t="shared" si="266"/>
        <v>0</v>
      </c>
      <c r="Q386" s="19">
        <f t="shared" si="267"/>
        <v>0</v>
      </c>
      <c r="R386" s="19">
        <f t="shared" si="268"/>
        <v>0</v>
      </c>
      <c r="S386" s="19">
        <f t="shared" si="269"/>
        <v>0</v>
      </c>
      <c r="T386" s="19">
        <f t="shared" si="270"/>
        <v>0</v>
      </c>
      <c r="U386" s="19">
        <f t="shared" si="271"/>
        <v>0</v>
      </c>
      <c r="V386" s="19">
        <f t="shared" si="272"/>
        <v>0</v>
      </c>
      <c r="W386" s="19">
        <f t="shared" si="273"/>
        <v>0</v>
      </c>
      <c r="X386" s="19">
        <f t="shared" si="274"/>
        <v>0</v>
      </c>
      <c r="Y386" s="19">
        <f t="shared" si="275"/>
        <v>0</v>
      </c>
      <c r="Z386" s="19">
        <f t="shared" si="276"/>
        <v>0</v>
      </c>
      <c r="AA386" s="19">
        <f t="shared" si="277"/>
        <v>0</v>
      </c>
      <c r="AB386" s="19">
        <f t="shared" si="278"/>
        <v>0</v>
      </c>
      <c r="AC386" s="19">
        <f t="shared" si="279"/>
        <v>0</v>
      </c>
      <c r="AD386" s="19">
        <f t="shared" si="280"/>
        <v>0</v>
      </c>
      <c r="AE386" s="19">
        <f t="shared" si="281"/>
        <v>0</v>
      </c>
      <c r="AF386" s="19">
        <f t="shared" si="282"/>
        <v>0</v>
      </c>
      <c r="AG386" s="19">
        <f t="shared" si="283"/>
        <v>0</v>
      </c>
      <c r="AH386" s="19">
        <f t="shared" si="284"/>
        <v>0</v>
      </c>
      <c r="AI386" s="19">
        <f t="shared" si="285"/>
        <v>0</v>
      </c>
      <c r="AJ386" s="19">
        <f t="shared" si="286"/>
        <v>0</v>
      </c>
      <c r="AK386" s="19">
        <f t="shared" si="287"/>
        <v>0</v>
      </c>
      <c r="AL386" s="19">
        <f t="shared" si="288"/>
        <v>0</v>
      </c>
      <c r="AM386" s="19">
        <f t="shared" si="289"/>
        <v>0</v>
      </c>
      <c r="AN386" s="19">
        <f t="shared" si="290"/>
        <v>0</v>
      </c>
      <c r="AO386" s="19">
        <f t="shared" si="291"/>
        <v>0</v>
      </c>
      <c r="AP386" s="19">
        <f t="shared" si="292"/>
        <v>0</v>
      </c>
      <c r="AQ386" s="19">
        <f t="shared" si="293"/>
        <v>0</v>
      </c>
      <c r="AR386" s="15">
        <f t="shared" si="294"/>
        <v>0</v>
      </c>
      <c r="AS386" s="10">
        <f t="shared" si="295"/>
        <v>0</v>
      </c>
      <c r="AT386" s="17">
        <f t="shared" si="296"/>
        <v>0</v>
      </c>
      <c r="AU386" s="10">
        <f t="shared" si="297"/>
        <v>0</v>
      </c>
      <c r="AV386" s="10">
        <f t="shared" si="298"/>
        <v>0</v>
      </c>
      <c r="AW386" s="10">
        <f t="shared" si="299"/>
        <v>0</v>
      </c>
      <c r="AX386" s="10">
        <f t="shared" si="300"/>
        <v>0</v>
      </c>
      <c r="AY386" s="10">
        <f t="shared" si="301"/>
        <v>0</v>
      </c>
      <c r="AZ386" s="10">
        <f t="shared" si="302"/>
        <v>0</v>
      </c>
      <c r="BA386" s="10">
        <f t="shared" si="303"/>
        <v>0</v>
      </c>
      <c r="BB386" s="10">
        <f t="shared" si="304"/>
        <v>0</v>
      </c>
      <c r="BC386" s="18">
        <f t="shared" si="305"/>
        <v>0</v>
      </c>
      <c r="BD386" s="18">
        <f t="shared" si="306"/>
        <v>0</v>
      </c>
      <c r="BE386" s="10">
        <f t="shared" si="307"/>
        <v>0</v>
      </c>
      <c r="BF386" s="10">
        <f t="shared" si="308"/>
        <v>0</v>
      </c>
      <c r="BG386" s="10">
        <f t="shared" si="309"/>
        <v>0</v>
      </c>
      <c r="BH386" s="10">
        <f t="shared" si="310"/>
        <v>0</v>
      </c>
      <c r="BI386" s="10">
        <f t="shared" si="311"/>
        <v>0</v>
      </c>
      <c r="BJ386" s="10">
        <f t="shared" si="312"/>
        <v>0</v>
      </c>
      <c r="BK386" s="10">
        <f t="shared" si="313"/>
        <v>0</v>
      </c>
      <c r="BL386" s="10">
        <f t="shared" si="314"/>
        <v>0</v>
      </c>
      <c r="BM386" s="10">
        <f t="shared" ref="BM386:BM398" si="315">BM$321*$A324</f>
        <v>0</v>
      </c>
      <c r="BN386" s="10">
        <f>BN$321*$A323</f>
        <v>0</v>
      </c>
      <c r="BO386" s="10"/>
      <c r="BP386" s="10"/>
      <c r="BQ386" s="10"/>
      <c r="BR386" s="10"/>
      <c r="BS386" s="10"/>
      <c r="BT386" s="10"/>
      <c r="CA386" s="10">
        <f t="shared" si="250"/>
        <v>0</v>
      </c>
    </row>
    <row r="387" spans="1:79">
      <c r="A387" s="81">
        <f t="shared" si="251"/>
        <v>0</v>
      </c>
      <c r="B387" s="10">
        <f t="shared" si="252"/>
        <v>65</v>
      </c>
      <c r="C387" s="77">
        <f t="shared" si="253"/>
        <v>0</v>
      </c>
      <c r="D387" s="15">
        <f t="shared" si="254"/>
        <v>0</v>
      </c>
      <c r="E387" s="19">
        <f t="shared" si="255"/>
        <v>0</v>
      </c>
      <c r="F387" s="19">
        <f t="shared" si="256"/>
        <v>0</v>
      </c>
      <c r="G387" s="19">
        <f t="shared" si="257"/>
        <v>0</v>
      </c>
      <c r="H387" s="19">
        <f t="shared" si="258"/>
        <v>0</v>
      </c>
      <c r="I387" s="15">
        <f t="shared" si="259"/>
        <v>0</v>
      </c>
      <c r="J387" s="19">
        <f t="shared" si="260"/>
        <v>0</v>
      </c>
      <c r="K387" s="19">
        <f t="shared" si="261"/>
        <v>0</v>
      </c>
      <c r="L387" s="19">
        <f t="shared" si="262"/>
        <v>0</v>
      </c>
      <c r="M387" s="19">
        <f t="shared" si="263"/>
        <v>0</v>
      </c>
      <c r="N387" s="19">
        <f t="shared" si="264"/>
        <v>0</v>
      </c>
      <c r="O387" s="19">
        <f t="shared" si="265"/>
        <v>0</v>
      </c>
      <c r="P387" s="19">
        <f t="shared" si="266"/>
        <v>0</v>
      </c>
      <c r="Q387" s="19">
        <f t="shared" si="267"/>
        <v>0</v>
      </c>
      <c r="R387" s="19">
        <f t="shared" si="268"/>
        <v>0</v>
      </c>
      <c r="S387" s="19">
        <f t="shared" si="269"/>
        <v>0</v>
      </c>
      <c r="T387" s="19">
        <f t="shared" si="270"/>
        <v>0</v>
      </c>
      <c r="U387" s="19">
        <f t="shared" si="271"/>
        <v>0</v>
      </c>
      <c r="V387" s="19">
        <f t="shared" si="272"/>
        <v>0</v>
      </c>
      <c r="W387" s="19">
        <f t="shared" si="273"/>
        <v>0</v>
      </c>
      <c r="X387" s="19">
        <f t="shared" si="274"/>
        <v>0</v>
      </c>
      <c r="Y387" s="19">
        <f t="shared" si="275"/>
        <v>0</v>
      </c>
      <c r="Z387" s="19">
        <f t="shared" si="276"/>
        <v>0</v>
      </c>
      <c r="AA387" s="19">
        <f t="shared" si="277"/>
        <v>0</v>
      </c>
      <c r="AB387" s="19">
        <f t="shared" si="278"/>
        <v>0</v>
      </c>
      <c r="AC387" s="19">
        <f t="shared" si="279"/>
        <v>0</v>
      </c>
      <c r="AD387" s="19">
        <f t="shared" si="280"/>
        <v>0</v>
      </c>
      <c r="AE387" s="19">
        <f t="shared" si="281"/>
        <v>0</v>
      </c>
      <c r="AF387" s="19">
        <f t="shared" si="282"/>
        <v>0</v>
      </c>
      <c r="AG387" s="19">
        <f t="shared" si="283"/>
        <v>0</v>
      </c>
      <c r="AH387" s="19">
        <f t="shared" si="284"/>
        <v>0</v>
      </c>
      <c r="AI387" s="19">
        <f t="shared" si="285"/>
        <v>0</v>
      </c>
      <c r="AJ387" s="19">
        <f t="shared" si="286"/>
        <v>0</v>
      </c>
      <c r="AK387" s="19">
        <f t="shared" si="287"/>
        <v>0</v>
      </c>
      <c r="AL387" s="19">
        <f t="shared" si="288"/>
        <v>0</v>
      </c>
      <c r="AM387" s="19">
        <f t="shared" si="289"/>
        <v>0</v>
      </c>
      <c r="AN387" s="19">
        <f t="shared" si="290"/>
        <v>0</v>
      </c>
      <c r="AO387" s="19">
        <f t="shared" si="291"/>
        <v>0</v>
      </c>
      <c r="AP387" s="19">
        <f t="shared" si="292"/>
        <v>0</v>
      </c>
      <c r="AQ387" s="19">
        <f t="shared" si="293"/>
        <v>0</v>
      </c>
      <c r="AR387" s="15">
        <f t="shared" si="294"/>
        <v>0</v>
      </c>
      <c r="AS387" s="10">
        <f t="shared" si="295"/>
        <v>0</v>
      </c>
      <c r="AT387" s="17">
        <f t="shared" si="296"/>
        <v>0</v>
      </c>
      <c r="AU387" s="10">
        <f t="shared" si="297"/>
        <v>0</v>
      </c>
      <c r="AV387" s="10">
        <f t="shared" si="298"/>
        <v>0</v>
      </c>
      <c r="AW387" s="10">
        <f t="shared" si="299"/>
        <v>0</v>
      </c>
      <c r="AX387" s="10">
        <f t="shared" si="300"/>
        <v>0</v>
      </c>
      <c r="AY387" s="10">
        <f t="shared" si="301"/>
        <v>0</v>
      </c>
      <c r="AZ387" s="10">
        <f t="shared" si="302"/>
        <v>0</v>
      </c>
      <c r="BA387" s="10">
        <f t="shared" si="303"/>
        <v>0</v>
      </c>
      <c r="BB387" s="10">
        <f t="shared" si="304"/>
        <v>0</v>
      </c>
      <c r="BC387" s="18">
        <f t="shared" si="305"/>
        <v>0</v>
      </c>
      <c r="BD387" s="18">
        <f t="shared" si="306"/>
        <v>0</v>
      </c>
      <c r="BE387" s="10">
        <f t="shared" si="307"/>
        <v>0</v>
      </c>
      <c r="BF387" s="10">
        <f t="shared" si="308"/>
        <v>0</v>
      </c>
      <c r="BG387" s="10">
        <f t="shared" si="309"/>
        <v>0</v>
      </c>
      <c r="BH387" s="10">
        <f t="shared" si="310"/>
        <v>0</v>
      </c>
      <c r="BI387" s="10">
        <f t="shared" si="311"/>
        <v>0</v>
      </c>
      <c r="BJ387" s="10">
        <f t="shared" si="312"/>
        <v>0</v>
      </c>
      <c r="BK387" s="10">
        <f t="shared" si="313"/>
        <v>0</v>
      </c>
      <c r="BL387" s="10">
        <f t="shared" si="314"/>
        <v>0</v>
      </c>
      <c r="BM387" s="10">
        <f t="shared" si="315"/>
        <v>0</v>
      </c>
      <c r="BN387" s="10">
        <f t="shared" ref="BN387:BN398" si="316">BN$321*$A324</f>
        <v>0</v>
      </c>
      <c r="BO387" s="10">
        <f>BO$321*$A323</f>
        <v>0</v>
      </c>
      <c r="BP387" s="10"/>
      <c r="BQ387" s="10"/>
      <c r="BR387" s="10"/>
      <c r="BS387" s="10"/>
      <c r="BT387" s="10"/>
      <c r="CA387" s="10">
        <f t="shared" ref="CA387:CA398" si="317">SUM($C387:$BZ387)</f>
        <v>0</v>
      </c>
    </row>
    <row r="388" spans="1:79">
      <c r="A388" s="81">
        <f t="shared" ref="A388:A398" si="318">IF($B388=1,1/$D$9,IF($B388=$D$9+1,0,IF($B388&gt;$D$9,0,1/$D$9)))</f>
        <v>0</v>
      </c>
      <c r="B388" s="10">
        <f t="shared" ref="B388:B398" si="319">+B387+1</f>
        <v>66</v>
      </c>
      <c r="C388" s="77">
        <f t="shared" ref="C388:C398" si="320">C$321*$A388</f>
        <v>0</v>
      </c>
      <c r="D388" s="15">
        <f t="shared" si="254"/>
        <v>0</v>
      </c>
      <c r="E388" s="19">
        <f t="shared" si="255"/>
        <v>0</v>
      </c>
      <c r="F388" s="19">
        <f t="shared" si="256"/>
        <v>0</v>
      </c>
      <c r="G388" s="19">
        <f t="shared" si="257"/>
        <v>0</v>
      </c>
      <c r="H388" s="19">
        <f t="shared" si="258"/>
        <v>0</v>
      </c>
      <c r="I388" s="15">
        <f t="shared" si="259"/>
        <v>0</v>
      </c>
      <c r="J388" s="19">
        <f t="shared" si="260"/>
        <v>0</v>
      </c>
      <c r="K388" s="19">
        <f t="shared" si="261"/>
        <v>0</v>
      </c>
      <c r="L388" s="19">
        <f t="shared" si="262"/>
        <v>0</v>
      </c>
      <c r="M388" s="19">
        <f t="shared" si="263"/>
        <v>0</v>
      </c>
      <c r="N388" s="19">
        <f t="shared" si="264"/>
        <v>0</v>
      </c>
      <c r="O388" s="19">
        <f t="shared" si="265"/>
        <v>0</v>
      </c>
      <c r="P388" s="19">
        <f t="shared" si="266"/>
        <v>0</v>
      </c>
      <c r="Q388" s="19">
        <f t="shared" si="267"/>
        <v>0</v>
      </c>
      <c r="R388" s="19">
        <f t="shared" si="268"/>
        <v>0</v>
      </c>
      <c r="S388" s="19">
        <f t="shared" si="269"/>
        <v>0</v>
      </c>
      <c r="T388" s="19">
        <f t="shared" si="270"/>
        <v>0</v>
      </c>
      <c r="U388" s="19">
        <f t="shared" si="271"/>
        <v>0</v>
      </c>
      <c r="V388" s="19">
        <f t="shared" si="272"/>
        <v>0</v>
      </c>
      <c r="W388" s="19">
        <f t="shared" si="273"/>
        <v>0</v>
      </c>
      <c r="X388" s="19">
        <f t="shared" si="274"/>
        <v>0</v>
      </c>
      <c r="Y388" s="19">
        <f t="shared" si="275"/>
        <v>0</v>
      </c>
      <c r="Z388" s="19">
        <f t="shared" si="276"/>
        <v>0</v>
      </c>
      <c r="AA388" s="19">
        <f t="shared" si="277"/>
        <v>0</v>
      </c>
      <c r="AB388" s="19">
        <f t="shared" si="278"/>
        <v>0</v>
      </c>
      <c r="AC388" s="19">
        <f t="shared" si="279"/>
        <v>0</v>
      </c>
      <c r="AD388" s="19">
        <f t="shared" si="280"/>
        <v>0</v>
      </c>
      <c r="AE388" s="19">
        <f t="shared" si="281"/>
        <v>0</v>
      </c>
      <c r="AF388" s="19">
        <f t="shared" si="282"/>
        <v>0</v>
      </c>
      <c r="AG388" s="19">
        <f t="shared" si="283"/>
        <v>0</v>
      </c>
      <c r="AH388" s="19">
        <f t="shared" si="284"/>
        <v>0</v>
      </c>
      <c r="AI388" s="19">
        <f t="shared" si="285"/>
        <v>0</v>
      </c>
      <c r="AJ388" s="19">
        <f t="shared" si="286"/>
        <v>0</v>
      </c>
      <c r="AK388" s="19">
        <f t="shared" si="287"/>
        <v>0</v>
      </c>
      <c r="AL388" s="19">
        <f t="shared" si="288"/>
        <v>0</v>
      </c>
      <c r="AM388" s="19">
        <f t="shared" si="289"/>
        <v>0</v>
      </c>
      <c r="AN388" s="19">
        <f t="shared" si="290"/>
        <v>0</v>
      </c>
      <c r="AO388" s="19">
        <f t="shared" si="291"/>
        <v>0</v>
      </c>
      <c r="AP388" s="19">
        <f t="shared" si="292"/>
        <v>0</v>
      </c>
      <c r="AQ388" s="19">
        <f t="shared" si="293"/>
        <v>0</v>
      </c>
      <c r="AR388" s="15">
        <f t="shared" si="294"/>
        <v>0</v>
      </c>
      <c r="AS388" s="10">
        <f t="shared" si="295"/>
        <v>0</v>
      </c>
      <c r="AT388" s="17">
        <f t="shared" si="296"/>
        <v>0</v>
      </c>
      <c r="AU388" s="10">
        <f t="shared" si="297"/>
        <v>0</v>
      </c>
      <c r="AV388" s="10">
        <f t="shared" si="298"/>
        <v>0</v>
      </c>
      <c r="AW388" s="10">
        <f t="shared" si="299"/>
        <v>0</v>
      </c>
      <c r="AX388" s="10">
        <f t="shared" si="300"/>
        <v>0</v>
      </c>
      <c r="AY388" s="10">
        <f t="shared" si="301"/>
        <v>0</v>
      </c>
      <c r="AZ388" s="10">
        <f t="shared" si="302"/>
        <v>0</v>
      </c>
      <c r="BA388" s="10">
        <f t="shared" si="303"/>
        <v>0</v>
      </c>
      <c r="BB388" s="10">
        <f t="shared" si="304"/>
        <v>0</v>
      </c>
      <c r="BC388" s="18">
        <f t="shared" si="305"/>
        <v>0</v>
      </c>
      <c r="BD388" s="18">
        <f t="shared" si="306"/>
        <v>0</v>
      </c>
      <c r="BE388" s="10">
        <f t="shared" si="307"/>
        <v>0</v>
      </c>
      <c r="BF388" s="10">
        <f t="shared" si="308"/>
        <v>0</v>
      </c>
      <c r="BG388" s="10">
        <f t="shared" si="309"/>
        <v>0</v>
      </c>
      <c r="BH388" s="10">
        <f t="shared" si="310"/>
        <v>0</v>
      </c>
      <c r="BI388" s="10">
        <f t="shared" si="311"/>
        <v>0</v>
      </c>
      <c r="BJ388" s="10">
        <f t="shared" si="312"/>
        <v>0</v>
      </c>
      <c r="BK388" s="10">
        <f t="shared" si="313"/>
        <v>0</v>
      </c>
      <c r="BL388" s="10">
        <f t="shared" si="314"/>
        <v>0</v>
      </c>
      <c r="BM388" s="10">
        <f t="shared" si="315"/>
        <v>0</v>
      </c>
      <c r="BN388" s="10">
        <f t="shared" si="316"/>
        <v>0</v>
      </c>
      <c r="BO388" s="10">
        <f t="shared" ref="BO388:BO398" si="321">BO$321*$A324</f>
        <v>0</v>
      </c>
      <c r="BP388" s="10">
        <f>BP$321*$A323</f>
        <v>0</v>
      </c>
      <c r="BQ388" s="10"/>
      <c r="BR388" s="10"/>
      <c r="BS388" s="10"/>
      <c r="BT388" s="10"/>
      <c r="CA388" s="10">
        <f t="shared" si="317"/>
        <v>0</v>
      </c>
    </row>
    <row r="389" spans="1:79">
      <c r="A389" s="81">
        <f t="shared" si="318"/>
        <v>0</v>
      </c>
      <c r="B389" s="10">
        <f t="shared" si="319"/>
        <v>67</v>
      </c>
      <c r="C389" s="77">
        <f t="shared" si="320"/>
        <v>0</v>
      </c>
      <c r="D389" s="15">
        <f t="shared" ref="D389:D398" si="322">D$321*$A388</f>
        <v>0</v>
      </c>
      <c r="E389" s="19">
        <f t="shared" si="255"/>
        <v>0</v>
      </c>
      <c r="F389" s="19">
        <f t="shared" si="256"/>
        <v>0</v>
      </c>
      <c r="G389" s="19">
        <f t="shared" si="257"/>
        <v>0</v>
      </c>
      <c r="H389" s="19">
        <f t="shared" si="258"/>
        <v>0</v>
      </c>
      <c r="I389" s="15">
        <f t="shared" si="259"/>
        <v>0</v>
      </c>
      <c r="J389" s="19">
        <f t="shared" si="260"/>
        <v>0</v>
      </c>
      <c r="K389" s="19">
        <f t="shared" si="261"/>
        <v>0</v>
      </c>
      <c r="L389" s="19">
        <f t="shared" si="262"/>
        <v>0</v>
      </c>
      <c r="M389" s="19">
        <f t="shared" si="263"/>
        <v>0</v>
      </c>
      <c r="N389" s="19">
        <f t="shared" si="264"/>
        <v>0</v>
      </c>
      <c r="O389" s="19">
        <f t="shared" si="265"/>
        <v>0</v>
      </c>
      <c r="P389" s="19">
        <f t="shared" si="266"/>
        <v>0</v>
      </c>
      <c r="Q389" s="19">
        <f t="shared" si="267"/>
        <v>0</v>
      </c>
      <c r="R389" s="19">
        <f t="shared" si="268"/>
        <v>0</v>
      </c>
      <c r="S389" s="19">
        <f t="shared" si="269"/>
        <v>0</v>
      </c>
      <c r="T389" s="19">
        <f t="shared" si="270"/>
        <v>0</v>
      </c>
      <c r="U389" s="19">
        <f t="shared" si="271"/>
        <v>0</v>
      </c>
      <c r="V389" s="19">
        <f t="shared" si="272"/>
        <v>0</v>
      </c>
      <c r="W389" s="19">
        <f t="shared" si="273"/>
        <v>0</v>
      </c>
      <c r="X389" s="19">
        <f t="shared" si="274"/>
        <v>0</v>
      </c>
      <c r="Y389" s="19">
        <f t="shared" si="275"/>
        <v>0</v>
      </c>
      <c r="Z389" s="19">
        <f t="shared" si="276"/>
        <v>0</v>
      </c>
      <c r="AA389" s="19">
        <f t="shared" si="277"/>
        <v>0</v>
      </c>
      <c r="AB389" s="19">
        <f t="shared" si="278"/>
        <v>0</v>
      </c>
      <c r="AC389" s="19">
        <f t="shared" si="279"/>
        <v>0</v>
      </c>
      <c r="AD389" s="19">
        <f t="shared" si="280"/>
        <v>0</v>
      </c>
      <c r="AE389" s="19">
        <f t="shared" si="281"/>
        <v>0</v>
      </c>
      <c r="AF389" s="19">
        <f t="shared" si="282"/>
        <v>0</v>
      </c>
      <c r="AG389" s="19">
        <f t="shared" si="283"/>
        <v>0</v>
      </c>
      <c r="AH389" s="19">
        <f t="shared" si="284"/>
        <v>0</v>
      </c>
      <c r="AI389" s="19">
        <f t="shared" si="285"/>
        <v>0</v>
      </c>
      <c r="AJ389" s="19">
        <f t="shared" si="286"/>
        <v>0</v>
      </c>
      <c r="AK389" s="19">
        <f t="shared" si="287"/>
        <v>0</v>
      </c>
      <c r="AL389" s="19">
        <f t="shared" si="288"/>
        <v>0</v>
      </c>
      <c r="AM389" s="19">
        <f t="shared" si="289"/>
        <v>0</v>
      </c>
      <c r="AN389" s="19">
        <f t="shared" si="290"/>
        <v>0</v>
      </c>
      <c r="AO389" s="19">
        <f t="shared" si="291"/>
        <v>0</v>
      </c>
      <c r="AP389" s="19">
        <f t="shared" si="292"/>
        <v>0</v>
      </c>
      <c r="AQ389" s="19">
        <f t="shared" si="293"/>
        <v>0</v>
      </c>
      <c r="AR389" s="15">
        <f t="shared" si="294"/>
        <v>0</v>
      </c>
      <c r="AS389" s="10">
        <f t="shared" si="295"/>
        <v>0</v>
      </c>
      <c r="AT389" s="17">
        <f t="shared" si="296"/>
        <v>0</v>
      </c>
      <c r="AU389" s="10">
        <f t="shared" si="297"/>
        <v>0</v>
      </c>
      <c r="AV389" s="10">
        <f t="shared" si="298"/>
        <v>0</v>
      </c>
      <c r="AW389" s="10">
        <f t="shared" si="299"/>
        <v>0</v>
      </c>
      <c r="AX389" s="10">
        <f t="shared" si="300"/>
        <v>0</v>
      </c>
      <c r="AY389" s="10">
        <f t="shared" si="301"/>
        <v>0</v>
      </c>
      <c r="AZ389" s="10">
        <f t="shared" si="302"/>
        <v>0</v>
      </c>
      <c r="BA389" s="10">
        <f t="shared" si="303"/>
        <v>0</v>
      </c>
      <c r="BB389" s="10">
        <f t="shared" si="304"/>
        <v>0</v>
      </c>
      <c r="BC389" s="18">
        <f t="shared" si="305"/>
        <v>0</v>
      </c>
      <c r="BD389" s="18">
        <f t="shared" si="306"/>
        <v>0</v>
      </c>
      <c r="BE389" s="10">
        <f t="shared" si="307"/>
        <v>0</v>
      </c>
      <c r="BF389" s="10">
        <f t="shared" si="308"/>
        <v>0</v>
      </c>
      <c r="BG389" s="10">
        <f t="shared" si="309"/>
        <v>0</v>
      </c>
      <c r="BH389" s="10">
        <f t="shared" si="310"/>
        <v>0</v>
      </c>
      <c r="BI389" s="10">
        <f t="shared" si="311"/>
        <v>0</v>
      </c>
      <c r="BJ389" s="10">
        <f t="shared" si="312"/>
        <v>0</v>
      </c>
      <c r="BK389" s="10">
        <f t="shared" si="313"/>
        <v>0</v>
      </c>
      <c r="BL389" s="10">
        <f t="shared" si="314"/>
        <v>0</v>
      </c>
      <c r="BM389" s="10">
        <f t="shared" si="315"/>
        <v>0</v>
      </c>
      <c r="BN389" s="10">
        <f t="shared" si="316"/>
        <v>0</v>
      </c>
      <c r="BO389" s="10">
        <f t="shared" si="321"/>
        <v>0</v>
      </c>
      <c r="BP389" s="10">
        <f t="shared" ref="BP389:BP398" si="323">BP$321*$A324</f>
        <v>0</v>
      </c>
      <c r="BQ389" s="10">
        <f>BQ$321*$A323</f>
        <v>0</v>
      </c>
      <c r="BR389" s="10"/>
      <c r="BS389" s="10"/>
      <c r="BT389" s="10"/>
      <c r="CA389" s="10">
        <f t="shared" si="317"/>
        <v>0</v>
      </c>
    </row>
    <row r="390" spans="1:79">
      <c r="A390" s="81">
        <f t="shared" si="318"/>
        <v>0</v>
      </c>
      <c r="B390" s="10">
        <f t="shared" si="319"/>
        <v>68</v>
      </c>
      <c r="C390" s="77">
        <f t="shared" si="320"/>
        <v>0</v>
      </c>
      <c r="D390" s="15">
        <f t="shared" si="322"/>
        <v>0</v>
      </c>
      <c r="E390" s="19">
        <f t="shared" ref="E390:E398" si="324">E$321*$A388</f>
        <v>0</v>
      </c>
      <c r="F390" s="19">
        <f t="shared" si="256"/>
        <v>0</v>
      </c>
      <c r="G390" s="19">
        <f t="shared" si="257"/>
        <v>0</v>
      </c>
      <c r="H390" s="19">
        <f t="shared" si="258"/>
        <v>0</v>
      </c>
      <c r="I390" s="15">
        <f t="shared" si="259"/>
        <v>0</v>
      </c>
      <c r="J390" s="19">
        <f t="shared" si="260"/>
        <v>0</v>
      </c>
      <c r="K390" s="19">
        <f t="shared" si="261"/>
        <v>0</v>
      </c>
      <c r="L390" s="19">
        <f t="shared" si="262"/>
        <v>0</v>
      </c>
      <c r="M390" s="19">
        <f t="shared" si="263"/>
        <v>0</v>
      </c>
      <c r="N390" s="19">
        <f t="shared" si="264"/>
        <v>0</v>
      </c>
      <c r="O390" s="19">
        <f t="shared" si="265"/>
        <v>0</v>
      </c>
      <c r="P390" s="19">
        <f t="shared" si="266"/>
        <v>0</v>
      </c>
      <c r="Q390" s="19">
        <f t="shared" si="267"/>
        <v>0</v>
      </c>
      <c r="R390" s="19">
        <f t="shared" si="268"/>
        <v>0</v>
      </c>
      <c r="S390" s="19">
        <f t="shared" si="269"/>
        <v>0</v>
      </c>
      <c r="T390" s="19">
        <f t="shared" si="270"/>
        <v>0</v>
      </c>
      <c r="U390" s="19">
        <f t="shared" si="271"/>
        <v>0</v>
      </c>
      <c r="V390" s="19">
        <f t="shared" si="272"/>
        <v>0</v>
      </c>
      <c r="W390" s="19">
        <f t="shared" si="273"/>
        <v>0</v>
      </c>
      <c r="X390" s="19">
        <f t="shared" si="274"/>
        <v>0</v>
      </c>
      <c r="Y390" s="19">
        <f t="shared" si="275"/>
        <v>0</v>
      </c>
      <c r="Z390" s="19">
        <f t="shared" si="276"/>
        <v>0</v>
      </c>
      <c r="AA390" s="19">
        <f t="shared" si="277"/>
        <v>0</v>
      </c>
      <c r="AB390" s="19">
        <f t="shared" si="278"/>
        <v>0</v>
      </c>
      <c r="AC390" s="19">
        <f t="shared" si="279"/>
        <v>0</v>
      </c>
      <c r="AD390" s="19">
        <f t="shared" si="280"/>
        <v>0</v>
      </c>
      <c r="AE390" s="19">
        <f t="shared" si="281"/>
        <v>0</v>
      </c>
      <c r="AF390" s="19">
        <f t="shared" si="282"/>
        <v>0</v>
      </c>
      <c r="AG390" s="19">
        <f t="shared" si="283"/>
        <v>0</v>
      </c>
      <c r="AH390" s="19">
        <f t="shared" si="284"/>
        <v>0</v>
      </c>
      <c r="AI390" s="19">
        <f t="shared" si="285"/>
        <v>0</v>
      </c>
      <c r="AJ390" s="19">
        <f t="shared" si="286"/>
        <v>0</v>
      </c>
      <c r="AK390" s="19">
        <f t="shared" si="287"/>
        <v>0</v>
      </c>
      <c r="AL390" s="19">
        <f t="shared" si="288"/>
        <v>0</v>
      </c>
      <c r="AM390" s="19">
        <f t="shared" si="289"/>
        <v>0</v>
      </c>
      <c r="AN390" s="19">
        <f t="shared" si="290"/>
        <v>0</v>
      </c>
      <c r="AO390" s="19">
        <f t="shared" si="291"/>
        <v>0</v>
      </c>
      <c r="AP390" s="19">
        <f t="shared" si="292"/>
        <v>0</v>
      </c>
      <c r="AQ390" s="19">
        <f t="shared" si="293"/>
        <v>0</v>
      </c>
      <c r="AR390" s="15">
        <f t="shared" si="294"/>
        <v>0</v>
      </c>
      <c r="AS390" s="10">
        <f t="shared" si="295"/>
        <v>0</v>
      </c>
      <c r="AT390" s="17">
        <f t="shared" si="296"/>
        <v>0</v>
      </c>
      <c r="AU390" s="10">
        <f t="shared" si="297"/>
        <v>0</v>
      </c>
      <c r="AV390" s="10">
        <f t="shared" si="298"/>
        <v>0</v>
      </c>
      <c r="AW390" s="10">
        <f t="shared" si="299"/>
        <v>0</v>
      </c>
      <c r="AX390" s="10">
        <f t="shared" si="300"/>
        <v>0</v>
      </c>
      <c r="AY390" s="10">
        <f t="shared" si="301"/>
        <v>0</v>
      </c>
      <c r="AZ390" s="10">
        <f t="shared" si="302"/>
        <v>0</v>
      </c>
      <c r="BA390" s="10">
        <f t="shared" si="303"/>
        <v>0</v>
      </c>
      <c r="BB390" s="10">
        <f t="shared" si="304"/>
        <v>0</v>
      </c>
      <c r="BC390" s="18">
        <f t="shared" si="305"/>
        <v>0</v>
      </c>
      <c r="BD390" s="18">
        <f t="shared" si="306"/>
        <v>0</v>
      </c>
      <c r="BE390" s="10">
        <f t="shared" si="307"/>
        <v>0</v>
      </c>
      <c r="BF390" s="10">
        <f t="shared" si="308"/>
        <v>0</v>
      </c>
      <c r="BG390" s="10">
        <f t="shared" si="309"/>
        <v>0</v>
      </c>
      <c r="BH390" s="10">
        <f t="shared" si="310"/>
        <v>0</v>
      </c>
      <c r="BI390" s="10">
        <f t="shared" si="311"/>
        <v>0</v>
      </c>
      <c r="BJ390" s="10">
        <f t="shared" si="312"/>
        <v>0</v>
      </c>
      <c r="BK390" s="10">
        <f t="shared" si="313"/>
        <v>0</v>
      </c>
      <c r="BL390" s="10">
        <f t="shared" si="314"/>
        <v>0</v>
      </c>
      <c r="BM390" s="10">
        <f t="shared" si="315"/>
        <v>0</v>
      </c>
      <c r="BN390" s="10">
        <f t="shared" si="316"/>
        <v>0</v>
      </c>
      <c r="BO390" s="10">
        <f t="shared" si="321"/>
        <v>0</v>
      </c>
      <c r="BP390" s="10">
        <f t="shared" si="323"/>
        <v>0</v>
      </c>
      <c r="BQ390" s="10">
        <f t="shared" ref="BQ390:BQ398" si="325">BQ$321*$A324</f>
        <v>0</v>
      </c>
      <c r="BR390" s="10">
        <f>BR$321*$A323</f>
        <v>0</v>
      </c>
      <c r="BS390" s="10"/>
      <c r="BT390" s="10"/>
      <c r="CA390" s="10">
        <f t="shared" si="317"/>
        <v>0</v>
      </c>
    </row>
    <row r="391" spans="1:79">
      <c r="A391" s="81">
        <f t="shared" si="318"/>
        <v>0</v>
      </c>
      <c r="B391" s="10">
        <f t="shared" si="319"/>
        <v>69</v>
      </c>
      <c r="C391" s="77">
        <f t="shared" si="320"/>
        <v>0</v>
      </c>
      <c r="D391" s="15">
        <f t="shared" si="322"/>
        <v>0</v>
      </c>
      <c r="E391" s="19">
        <f t="shared" si="324"/>
        <v>0</v>
      </c>
      <c r="F391" s="19">
        <f t="shared" ref="F391:F398" si="326">F$321*$A388</f>
        <v>0</v>
      </c>
      <c r="G391" s="19">
        <f t="shared" si="257"/>
        <v>0</v>
      </c>
      <c r="H391" s="19">
        <f t="shared" si="258"/>
        <v>0</v>
      </c>
      <c r="I391" s="15">
        <f t="shared" si="259"/>
        <v>0</v>
      </c>
      <c r="J391" s="19">
        <f t="shared" si="260"/>
        <v>0</v>
      </c>
      <c r="K391" s="19">
        <f t="shared" si="261"/>
        <v>0</v>
      </c>
      <c r="L391" s="19">
        <f t="shared" si="262"/>
        <v>0</v>
      </c>
      <c r="M391" s="19">
        <f t="shared" si="263"/>
        <v>0</v>
      </c>
      <c r="N391" s="19">
        <f t="shared" si="264"/>
        <v>0</v>
      </c>
      <c r="O391" s="19">
        <f t="shared" si="265"/>
        <v>0</v>
      </c>
      <c r="P391" s="19">
        <f t="shared" si="266"/>
        <v>0</v>
      </c>
      <c r="Q391" s="19">
        <f t="shared" si="267"/>
        <v>0</v>
      </c>
      <c r="R391" s="19">
        <f t="shared" si="268"/>
        <v>0</v>
      </c>
      <c r="S391" s="19">
        <f t="shared" si="269"/>
        <v>0</v>
      </c>
      <c r="T391" s="19">
        <f t="shared" si="270"/>
        <v>0</v>
      </c>
      <c r="U391" s="19">
        <f t="shared" si="271"/>
        <v>0</v>
      </c>
      <c r="V391" s="19">
        <f t="shared" si="272"/>
        <v>0</v>
      </c>
      <c r="W391" s="19">
        <f t="shared" si="273"/>
        <v>0</v>
      </c>
      <c r="X391" s="19">
        <f t="shared" si="274"/>
        <v>0</v>
      </c>
      <c r="Y391" s="19">
        <f t="shared" si="275"/>
        <v>0</v>
      </c>
      <c r="Z391" s="19">
        <f t="shared" si="276"/>
        <v>0</v>
      </c>
      <c r="AA391" s="19">
        <f t="shared" si="277"/>
        <v>0</v>
      </c>
      <c r="AB391" s="19">
        <f t="shared" si="278"/>
        <v>0</v>
      </c>
      <c r="AC391" s="19">
        <f t="shared" si="279"/>
        <v>0</v>
      </c>
      <c r="AD391" s="19">
        <f t="shared" si="280"/>
        <v>0</v>
      </c>
      <c r="AE391" s="19">
        <f t="shared" si="281"/>
        <v>0</v>
      </c>
      <c r="AF391" s="19">
        <f t="shared" si="282"/>
        <v>0</v>
      </c>
      <c r="AG391" s="19">
        <f t="shared" si="283"/>
        <v>0</v>
      </c>
      <c r="AH391" s="19">
        <f t="shared" si="284"/>
        <v>0</v>
      </c>
      <c r="AI391" s="19">
        <f t="shared" si="285"/>
        <v>0</v>
      </c>
      <c r="AJ391" s="19">
        <f t="shared" si="286"/>
        <v>0</v>
      </c>
      <c r="AK391" s="19">
        <f t="shared" si="287"/>
        <v>0</v>
      </c>
      <c r="AL391" s="19">
        <f t="shared" si="288"/>
        <v>0</v>
      </c>
      <c r="AM391" s="19">
        <f t="shared" si="289"/>
        <v>0</v>
      </c>
      <c r="AN391" s="19">
        <f t="shared" si="290"/>
        <v>0</v>
      </c>
      <c r="AO391" s="19">
        <f t="shared" si="291"/>
        <v>0</v>
      </c>
      <c r="AP391" s="19">
        <f t="shared" si="292"/>
        <v>0</v>
      </c>
      <c r="AQ391" s="19">
        <f t="shared" si="293"/>
        <v>0</v>
      </c>
      <c r="AR391" s="15">
        <f t="shared" si="294"/>
        <v>0</v>
      </c>
      <c r="AS391" s="10">
        <f t="shared" si="295"/>
        <v>0</v>
      </c>
      <c r="AT391" s="17">
        <f t="shared" si="296"/>
        <v>0</v>
      </c>
      <c r="AU391" s="10">
        <f t="shared" si="297"/>
        <v>0</v>
      </c>
      <c r="AV391" s="10">
        <f t="shared" si="298"/>
        <v>0</v>
      </c>
      <c r="AW391" s="10">
        <f t="shared" si="299"/>
        <v>0</v>
      </c>
      <c r="AX391" s="10">
        <f t="shared" si="300"/>
        <v>0</v>
      </c>
      <c r="AY391" s="10">
        <f t="shared" si="301"/>
        <v>0</v>
      </c>
      <c r="AZ391" s="10">
        <f t="shared" si="302"/>
        <v>0</v>
      </c>
      <c r="BA391" s="10">
        <f t="shared" si="303"/>
        <v>0</v>
      </c>
      <c r="BB391" s="10">
        <f t="shared" si="304"/>
        <v>0</v>
      </c>
      <c r="BC391" s="18">
        <f t="shared" si="305"/>
        <v>0</v>
      </c>
      <c r="BD391" s="18">
        <f t="shared" si="306"/>
        <v>0</v>
      </c>
      <c r="BE391" s="10">
        <f t="shared" si="307"/>
        <v>0</v>
      </c>
      <c r="BF391" s="10">
        <f t="shared" si="308"/>
        <v>0</v>
      </c>
      <c r="BG391" s="10">
        <f t="shared" si="309"/>
        <v>0</v>
      </c>
      <c r="BH391" s="10">
        <f t="shared" si="310"/>
        <v>0</v>
      </c>
      <c r="BI391" s="10">
        <f t="shared" si="311"/>
        <v>0</v>
      </c>
      <c r="BJ391" s="10">
        <f t="shared" si="312"/>
        <v>0</v>
      </c>
      <c r="BK391" s="10">
        <f t="shared" si="313"/>
        <v>0</v>
      </c>
      <c r="BL391" s="10">
        <f t="shared" si="314"/>
        <v>0</v>
      </c>
      <c r="BM391" s="10">
        <f t="shared" si="315"/>
        <v>0</v>
      </c>
      <c r="BN391" s="10">
        <f t="shared" si="316"/>
        <v>0</v>
      </c>
      <c r="BO391" s="10">
        <f t="shared" si="321"/>
        <v>0</v>
      </c>
      <c r="BP391" s="10">
        <f t="shared" si="323"/>
        <v>0</v>
      </c>
      <c r="BQ391" s="10">
        <f t="shared" si="325"/>
        <v>0</v>
      </c>
      <c r="BR391" s="10">
        <f t="shared" ref="BR391:BR398" si="327">BR$321*$A324</f>
        <v>0</v>
      </c>
      <c r="BS391" s="10">
        <f>BS$321*$A323</f>
        <v>0</v>
      </c>
      <c r="BT391" s="10"/>
      <c r="CA391" s="10">
        <f t="shared" si="317"/>
        <v>0</v>
      </c>
    </row>
    <row r="392" spans="1:79">
      <c r="A392" s="81">
        <f t="shared" si="318"/>
        <v>0</v>
      </c>
      <c r="B392" s="10">
        <f t="shared" si="319"/>
        <v>70</v>
      </c>
      <c r="C392" s="77">
        <f t="shared" si="320"/>
        <v>0</v>
      </c>
      <c r="D392" s="15">
        <f t="shared" si="322"/>
        <v>0</v>
      </c>
      <c r="E392" s="19">
        <f t="shared" si="324"/>
        <v>0</v>
      </c>
      <c r="F392" s="19">
        <f t="shared" si="326"/>
        <v>0</v>
      </c>
      <c r="G392" s="19">
        <f t="shared" ref="G392:G398" si="328">G$321*$A388</f>
        <v>0</v>
      </c>
      <c r="H392" s="19">
        <f t="shared" si="258"/>
        <v>0</v>
      </c>
      <c r="I392" s="15">
        <f t="shared" si="259"/>
        <v>0</v>
      </c>
      <c r="J392" s="19">
        <f t="shared" si="260"/>
        <v>0</v>
      </c>
      <c r="K392" s="19">
        <f t="shared" si="261"/>
        <v>0</v>
      </c>
      <c r="L392" s="19">
        <f t="shared" si="262"/>
        <v>0</v>
      </c>
      <c r="M392" s="19">
        <f t="shared" si="263"/>
        <v>0</v>
      </c>
      <c r="N392" s="19">
        <f t="shared" si="264"/>
        <v>0</v>
      </c>
      <c r="O392" s="19">
        <f t="shared" si="265"/>
        <v>0</v>
      </c>
      <c r="P392" s="19">
        <f t="shared" si="266"/>
        <v>0</v>
      </c>
      <c r="Q392" s="19">
        <f t="shared" si="267"/>
        <v>0</v>
      </c>
      <c r="R392" s="19">
        <f t="shared" si="268"/>
        <v>0</v>
      </c>
      <c r="S392" s="19">
        <f t="shared" si="269"/>
        <v>0</v>
      </c>
      <c r="T392" s="19">
        <f t="shared" si="270"/>
        <v>0</v>
      </c>
      <c r="U392" s="19">
        <f t="shared" si="271"/>
        <v>0</v>
      </c>
      <c r="V392" s="19">
        <f t="shared" si="272"/>
        <v>0</v>
      </c>
      <c r="W392" s="19">
        <f t="shared" si="273"/>
        <v>0</v>
      </c>
      <c r="X392" s="19">
        <f t="shared" si="274"/>
        <v>0</v>
      </c>
      <c r="Y392" s="19">
        <f t="shared" si="275"/>
        <v>0</v>
      </c>
      <c r="Z392" s="19">
        <f t="shared" si="276"/>
        <v>0</v>
      </c>
      <c r="AA392" s="19">
        <f t="shared" si="277"/>
        <v>0</v>
      </c>
      <c r="AB392" s="19">
        <f t="shared" si="278"/>
        <v>0</v>
      </c>
      <c r="AC392" s="19">
        <f t="shared" si="279"/>
        <v>0</v>
      </c>
      <c r="AD392" s="19">
        <f t="shared" si="280"/>
        <v>0</v>
      </c>
      <c r="AE392" s="19">
        <f t="shared" si="281"/>
        <v>0</v>
      </c>
      <c r="AF392" s="19">
        <f t="shared" si="282"/>
        <v>0</v>
      </c>
      <c r="AG392" s="19">
        <f t="shared" si="283"/>
        <v>0</v>
      </c>
      <c r="AH392" s="19">
        <f t="shared" si="284"/>
        <v>0</v>
      </c>
      <c r="AI392" s="19">
        <f t="shared" si="285"/>
        <v>0</v>
      </c>
      <c r="AJ392" s="19">
        <f t="shared" si="286"/>
        <v>0</v>
      </c>
      <c r="AK392" s="19">
        <f t="shared" si="287"/>
        <v>0</v>
      </c>
      <c r="AL392" s="19">
        <f t="shared" si="288"/>
        <v>0</v>
      </c>
      <c r="AM392" s="19">
        <f t="shared" si="289"/>
        <v>0</v>
      </c>
      <c r="AN392" s="19">
        <f t="shared" si="290"/>
        <v>0</v>
      </c>
      <c r="AO392" s="19">
        <f t="shared" si="291"/>
        <v>0</v>
      </c>
      <c r="AP392" s="19">
        <f t="shared" si="292"/>
        <v>0</v>
      </c>
      <c r="AQ392" s="19">
        <f t="shared" si="293"/>
        <v>0</v>
      </c>
      <c r="AR392" s="15">
        <f t="shared" si="294"/>
        <v>0</v>
      </c>
      <c r="AS392" s="10">
        <f t="shared" si="295"/>
        <v>0</v>
      </c>
      <c r="AT392" s="17">
        <f t="shared" si="296"/>
        <v>0</v>
      </c>
      <c r="AU392" s="10">
        <f t="shared" si="297"/>
        <v>0</v>
      </c>
      <c r="AV392" s="10">
        <f t="shared" si="298"/>
        <v>0</v>
      </c>
      <c r="AW392" s="10">
        <f t="shared" si="299"/>
        <v>0</v>
      </c>
      <c r="AX392" s="10">
        <f t="shared" si="300"/>
        <v>0</v>
      </c>
      <c r="AY392" s="10">
        <f t="shared" si="301"/>
        <v>0</v>
      </c>
      <c r="AZ392" s="10">
        <f t="shared" si="302"/>
        <v>0</v>
      </c>
      <c r="BA392" s="10">
        <f t="shared" si="303"/>
        <v>0</v>
      </c>
      <c r="BB392" s="10">
        <f t="shared" si="304"/>
        <v>0</v>
      </c>
      <c r="BC392" s="18">
        <f t="shared" si="305"/>
        <v>0</v>
      </c>
      <c r="BD392" s="18">
        <f t="shared" si="306"/>
        <v>0</v>
      </c>
      <c r="BE392" s="10">
        <f t="shared" si="307"/>
        <v>0</v>
      </c>
      <c r="BF392" s="10">
        <f t="shared" si="308"/>
        <v>0</v>
      </c>
      <c r="BG392" s="10">
        <f t="shared" si="309"/>
        <v>0</v>
      </c>
      <c r="BH392" s="10">
        <f t="shared" si="310"/>
        <v>0</v>
      </c>
      <c r="BI392" s="10">
        <f t="shared" si="311"/>
        <v>0</v>
      </c>
      <c r="BJ392" s="10">
        <f t="shared" si="312"/>
        <v>0</v>
      </c>
      <c r="BK392" s="10">
        <f t="shared" si="313"/>
        <v>0</v>
      </c>
      <c r="BL392" s="10">
        <f t="shared" si="314"/>
        <v>0</v>
      </c>
      <c r="BM392" s="10">
        <f t="shared" si="315"/>
        <v>0</v>
      </c>
      <c r="BN392" s="10">
        <f t="shared" si="316"/>
        <v>0</v>
      </c>
      <c r="BO392" s="10">
        <f t="shared" si="321"/>
        <v>0</v>
      </c>
      <c r="BP392" s="10">
        <f t="shared" si="323"/>
        <v>0</v>
      </c>
      <c r="BQ392" s="10">
        <f t="shared" si="325"/>
        <v>0</v>
      </c>
      <c r="BR392" s="10">
        <f t="shared" si="327"/>
        <v>0</v>
      </c>
      <c r="BS392" s="10">
        <f t="shared" ref="BS392:BS398" si="329">BS$321*$A324</f>
        <v>0</v>
      </c>
      <c r="BT392" s="10">
        <f>BT$321*$A323</f>
        <v>0</v>
      </c>
      <c r="CA392" s="10">
        <f t="shared" si="317"/>
        <v>0</v>
      </c>
    </row>
    <row r="393" spans="1:79">
      <c r="A393" s="81">
        <f t="shared" si="318"/>
        <v>0</v>
      </c>
      <c r="B393" s="10">
        <f t="shared" si="319"/>
        <v>71</v>
      </c>
      <c r="C393" s="77">
        <f t="shared" si="320"/>
        <v>0</v>
      </c>
      <c r="D393" s="15">
        <f t="shared" si="322"/>
        <v>0</v>
      </c>
      <c r="E393" s="19">
        <f t="shared" si="324"/>
        <v>0</v>
      </c>
      <c r="F393" s="19">
        <f t="shared" si="326"/>
        <v>0</v>
      </c>
      <c r="G393" s="19">
        <f t="shared" si="328"/>
        <v>0</v>
      </c>
      <c r="H393" s="19">
        <f t="shared" ref="H393:H398" si="330">H$321*$A388</f>
        <v>0</v>
      </c>
      <c r="I393" s="15">
        <f t="shared" si="259"/>
        <v>0</v>
      </c>
      <c r="J393" s="19">
        <f t="shared" si="260"/>
        <v>0</v>
      </c>
      <c r="K393" s="19">
        <f t="shared" si="261"/>
        <v>0</v>
      </c>
      <c r="L393" s="19">
        <f t="shared" si="262"/>
        <v>0</v>
      </c>
      <c r="M393" s="19">
        <f t="shared" si="263"/>
        <v>0</v>
      </c>
      <c r="N393" s="19">
        <f t="shared" si="264"/>
        <v>0</v>
      </c>
      <c r="O393" s="19">
        <f t="shared" si="265"/>
        <v>0</v>
      </c>
      <c r="P393" s="19">
        <f t="shared" si="266"/>
        <v>0</v>
      </c>
      <c r="Q393" s="19">
        <f t="shared" si="267"/>
        <v>0</v>
      </c>
      <c r="R393" s="19">
        <f t="shared" si="268"/>
        <v>0</v>
      </c>
      <c r="S393" s="19">
        <f t="shared" si="269"/>
        <v>0</v>
      </c>
      <c r="T393" s="19">
        <f t="shared" si="270"/>
        <v>0</v>
      </c>
      <c r="U393" s="19">
        <f t="shared" si="271"/>
        <v>0</v>
      </c>
      <c r="V393" s="19">
        <f t="shared" si="272"/>
        <v>0</v>
      </c>
      <c r="W393" s="19">
        <f t="shared" si="273"/>
        <v>0</v>
      </c>
      <c r="X393" s="19">
        <f t="shared" si="274"/>
        <v>0</v>
      </c>
      <c r="Y393" s="19">
        <f t="shared" si="275"/>
        <v>0</v>
      </c>
      <c r="Z393" s="19">
        <f t="shared" si="276"/>
        <v>0</v>
      </c>
      <c r="AA393" s="19">
        <f t="shared" si="277"/>
        <v>0</v>
      </c>
      <c r="AB393" s="19">
        <f t="shared" si="278"/>
        <v>0</v>
      </c>
      <c r="AC393" s="19">
        <f t="shared" si="279"/>
        <v>0</v>
      </c>
      <c r="AD393" s="19">
        <f t="shared" si="280"/>
        <v>0</v>
      </c>
      <c r="AE393" s="19">
        <f t="shared" si="281"/>
        <v>0</v>
      </c>
      <c r="AF393" s="19">
        <f t="shared" si="282"/>
        <v>0</v>
      </c>
      <c r="AG393" s="19">
        <f t="shared" si="283"/>
        <v>0</v>
      </c>
      <c r="AH393" s="19">
        <f t="shared" si="284"/>
        <v>0</v>
      </c>
      <c r="AI393" s="19">
        <f t="shared" si="285"/>
        <v>0</v>
      </c>
      <c r="AJ393" s="19">
        <f t="shared" si="286"/>
        <v>0</v>
      </c>
      <c r="AK393" s="19">
        <f t="shared" si="287"/>
        <v>0</v>
      </c>
      <c r="AL393" s="19">
        <f t="shared" si="288"/>
        <v>0</v>
      </c>
      <c r="AM393" s="19">
        <f t="shared" si="289"/>
        <v>0</v>
      </c>
      <c r="AN393" s="19">
        <f t="shared" si="290"/>
        <v>0</v>
      </c>
      <c r="AO393" s="19">
        <f t="shared" si="291"/>
        <v>0</v>
      </c>
      <c r="AP393" s="19">
        <f t="shared" si="292"/>
        <v>0</v>
      </c>
      <c r="AQ393" s="19">
        <f t="shared" si="293"/>
        <v>0</v>
      </c>
      <c r="AR393" s="15">
        <f t="shared" si="294"/>
        <v>0</v>
      </c>
      <c r="AS393" s="10">
        <f t="shared" si="295"/>
        <v>0</v>
      </c>
      <c r="AT393" s="17">
        <f t="shared" si="296"/>
        <v>0</v>
      </c>
      <c r="AU393" s="10">
        <f t="shared" si="297"/>
        <v>0</v>
      </c>
      <c r="AV393" s="10">
        <f t="shared" si="298"/>
        <v>0</v>
      </c>
      <c r="AW393" s="10">
        <f t="shared" si="299"/>
        <v>0</v>
      </c>
      <c r="AX393" s="10">
        <f t="shared" si="300"/>
        <v>0</v>
      </c>
      <c r="AY393" s="10">
        <f t="shared" si="301"/>
        <v>0</v>
      </c>
      <c r="AZ393" s="10">
        <f t="shared" si="302"/>
        <v>0</v>
      </c>
      <c r="BA393" s="10">
        <f t="shared" si="303"/>
        <v>0</v>
      </c>
      <c r="BB393" s="10">
        <f t="shared" si="304"/>
        <v>0</v>
      </c>
      <c r="BC393" s="18">
        <f t="shared" si="305"/>
        <v>0</v>
      </c>
      <c r="BD393" s="18">
        <f t="shared" si="306"/>
        <v>0</v>
      </c>
      <c r="BE393" s="10">
        <f t="shared" si="307"/>
        <v>0</v>
      </c>
      <c r="BF393" s="10">
        <f t="shared" si="308"/>
        <v>0</v>
      </c>
      <c r="BG393" s="10">
        <f t="shared" si="309"/>
        <v>0</v>
      </c>
      <c r="BH393" s="10">
        <f t="shared" si="310"/>
        <v>0</v>
      </c>
      <c r="BI393" s="10">
        <f t="shared" si="311"/>
        <v>0</v>
      </c>
      <c r="BJ393" s="10">
        <f t="shared" si="312"/>
        <v>0</v>
      </c>
      <c r="BK393" s="10">
        <f t="shared" si="313"/>
        <v>0</v>
      </c>
      <c r="BL393" s="10">
        <f t="shared" si="314"/>
        <v>0</v>
      </c>
      <c r="BM393" s="10">
        <f t="shared" si="315"/>
        <v>0</v>
      </c>
      <c r="BN393" s="10">
        <f t="shared" si="316"/>
        <v>0</v>
      </c>
      <c r="BO393" s="10">
        <f t="shared" si="321"/>
        <v>0</v>
      </c>
      <c r="BP393" s="10">
        <f t="shared" si="323"/>
        <v>0</v>
      </c>
      <c r="BQ393" s="10">
        <f t="shared" si="325"/>
        <v>0</v>
      </c>
      <c r="BR393" s="10">
        <f t="shared" si="327"/>
        <v>0</v>
      </c>
      <c r="BS393" s="10">
        <f t="shared" si="329"/>
        <v>0</v>
      </c>
      <c r="BT393" s="10">
        <f t="shared" ref="BT393:BT398" si="331">BT$321*$A324</f>
        <v>0</v>
      </c>
      <c r="BU393" s="15">
        <f>BU$321*$A323</f>
        <v>0</v>
      </c>
      <c r="CA393" s="10">
        <f t="shared" si="317"/>
        <v>0</v>
      </c>
    </row>
    <row r="394" spans="1:79">
      <c r="A394" s="81">
        <f t="shared" si="318"/>
        <v>0</v>
      </c>
      <c r="B394" s="10">
        <f t="shared" si="319"/>
        <v>72</v>
      </c>
      <c r="C394" s="77">
        <f t="shared" si="320"/>
        <v>0</v>
      </c>
      <c r="D394" s="15">
        <f t="shared" si="322"/>
        <v>0</v>
      </c>
      <c r="E394" s="19">
        <f t="shared" si="324"/>
        <v>0</v>
      </c>
      <c r="F394" s="19">
        <f t="shared" si="326"/>
        <v>0</v>
      </c>
      <c r="G394" s="19">
        <f t="shared" si="328"/>
        <v>0</v>
      </c>
      <c r="H394" s="19">
        <f t="shared" si="330"/>
        <v>0</v>
      </c>
      <c r="I394" s="15">
        <f t="shared" ref="I394:I398" si="332">I$321*$A388</f>
        <v>0</v>
      </c>
      <c r="J394" s="19">
        <f t="shared" si="260"/>
        <v>0</v>
      </c>
      <c r="K394" s="19">
        <f t="shared" si="261"/>
        <v>0</v>
      </c>
      <c r="L394" s="19">
        <f t="shared" si="262"/>
        <v>0</v>
      </c>
      <c r="M394" s="19">
        <f t="shared" si="263"/>
        <v>0</v>
      </c>
      <c r="N394" s="19">
        <f t="shared" si="264"/>
        <v>0</v>
      </c>
      <c r="O394" s="19">
        <f t="shared" si="265"/>
        <v>0</v>
      </c>
      <c r="P394" s="19">
        <f t="shared" si="266"/>
        <v>0</v>
      </c>
      <c r="Q394" s="19">
        <f t="shared" si="267"/>
        <v>0</v>
      </c>
      <c r="R394" s="19">
        <f t="shared" si="268"/>
        <v>0</v>
      </c>
      <c r="S394" s="19">
        <f t="shared" si="269"/>
        <v>0</v>
      </c>
      <c r="T394" s="19">
        <f t="shared" si="270"/>
        <v>0</v>
      </c>
      <c r="U394" s="19">
        <f t="shared" si="271"/>
        <v>0</v>
      </c>
      <c r="V394" s="19">
        <f t="shared" si="272"/>
        <v>0</v>
      </c>
      <c r="W394" s="19">
        <f t="shared" si="273"/>
        <v>0</v>
      </c>
      <c r="X394" s="19">
        <f t="shared" si="274"/>
        <v>0</v>
      </c>
      <c r="Y394" s="19">
        <f t="shared" si="275"/>
        <v>0</v>
      </c>
      <c r="Z394" s="19">
        <f t="shared" si="276"/>
        <v>0</v>
      </c>
      <c r="AA394" s="19">
        <f t="shared" si="277"/>
        <v>0</v>
      </c>
      <c r="AB394" s="19">
        <f t="shared" si="278"/>
        <v>0</v>
      </c>
      <c r="AC394" s="19">
        <f t="shared" si="279"/>
        <v>0</v>
      </c>
      <c r="AD394" s="19">
        <f t="shared" si="280"/>
        <v>0</v>
      </c>
      <c r="AE394" s="19">
        <f t="shared" si="281"/>
        <v>0</v>
      </c>
      <c r="AF394" s="19">
        <f t="shared" si="282"/>
        <v>0</v>
      </c>
      <c r="AG394" s="19">
        <f t="shared" si="283"/>
        <v>0</v>
      </c>
      <c r="AH394" s="19">
        <f t="shared" si="284"/>
        <v>0</v>
      </c>
      <c r="AI394" s="19">
        <f t="shared" si="285"/>
        <v>0</v>
      </c>
      <c r="AJ394" s="19">
        <f t="shared" si="286"/>
        <v>0</v>
      </c>
      <c r="AK394" s="19">
        <f t="shared" si="287"/>
        <v>0</v>
      </c>
      <c r="AL394" s="19">
        <f t="shared" si="288"/>
        <v>0</v>
      </c>
      <c r="AM394" s="19">
        <f t="shared" si="289"/>
        <v>0</v>
      </c>
      <c r="AN394" s="19">
        <f t="shared" si="290"/>
        <v>0</v>
      </c>
      <c r="AO394" s="19">
        <f t="shared" si="291"/>
        <v>0</v>
      </c>
      <c r="AP394" s="19">
        <f t="shared" si="292"/>
        <v>0</v>
      </c>
      <c r="AQ394" s="19">
        <f t="shared" si="293"/>
        <v>0</v>
      </c>
      <c r="AR394" s="15">
        <f t="shared" si="294"/>
        <v>0</v>
      </c>
      <c r="AS394" s="10">
        <f t="shared" si="295"/>
        <v>0</v>
      </c>
      <c r="AT394" s="17">
        <f t="shared" si="296"/>
        <v>0</v>
      </c>
      <c r="AU394" s="10">
        <f t="shared" si="297"/>
        <v>0</v>
      </c>
      <c r="AV394" s="10">
        <f t="shared" si="298"/>
        <v>0</v>
      </c>
      <c r="AW394" s="10">
        <f t="shared" si="299"/>
        <v>0</v>
      </c>
      <c r="AX394" s="10">
        <f t="shared" si="300"/>
        <v>0</v>
      </c>
      <c r="AY394" s="10">
        <f t="shared" si="301"/>
        <v>0</v>
      </c>
      <c r="AZ394" s="10">
        <f t="shared" si="302"/>
        <v>0</v>
      </c>
      <c r="BA394" s="10">
        <f t="shared" si="303"/>
        <v>0</v>
      </c>
      <c r="BB394" s="10">
        <f t="shared" si="304"/>
        <v>0</v>
      </c>
      <c r="BC394" s="18">
        <f t="shared" si="305"/>
        <v>0</v>
      </c>
      <c r="BD394" s="18">
        <f t="shared" si="306"/>
        <v>0</v>
      </c>
      <c r="BE394" s="10">
        <f t="shared" si="307"/>
        <v>0</v>
      </c>
      <c r="BF394" s="10">
        <f t="shared" si="308"/>
        <v>0</v>
      </c>
      <c r="BG394" s="10">
        <f t="shared" si="309"/>
        <v>0</v>
      </c>
      <c r="BH394" s="10">
        <f t="shared" si="310"/>
        <v>0</v>
      </c>
      <c r="BI394" s="10">
        <f t="shared" si="311"/>
        <v>0</v>
      </c>
      <c r="BJ394" s="10">
        <f t="shared" si="312"/>
        <v>0</v>
      </c>
      <c r="BK394" s="10">
        <f t="shared" si="313"/>
        <v>0</v>
      </c>
      <c r="BL394" s="10">
        <f t="shared" si="314"/>
        <v>0</v>
      </c>
      <c r="BM394" s="10">
        <f t="shared" si="315"/>
        <v>0</v>
      </c>
      <c r="BN394" s="10">
        <f t="shared" si="316"/>
        <v>0</v>
      </c>
      <c r="BO394" s="10">
        <f t="shared" si="321"/>
        <v>0</v>
      </c>
      <c r="BP394" s="10">
        <f t="shared" si="323"/>
        <v>0</v>
      </c>
      <c r="BQ394" s="10">
        <f t="shared" si="325"/>
        <v>0</v>
      </c>
      <c r="BR394" s="10">
        <f t="shared" si="327"/>
        <v>0</v>
      </c>
      <c r="BS394" s="10">
        <f t="shared" si="329"/>
        <v>0</v>
      </c>
      <c r="BT394" s="10">
        <f t="shared" si="331"/>
        <v>0</v>
      </c>
      <c r="BU394" s="15">
        <f t="shared" ref="BU394:BU398" si="333">BU$321*$A324</f>
        <v>0</v>
      </c>
      <c r="BV394" s="15">
        <f>BV$321*$A323</f>
        <v>0</v>
      </c>
      <c r="CA394" s="10">
        <f t="shared" si="317"/>
        <v>0</v>
      </c>
    </row>
    <row r="395" spans="1:79">
      <c r="A395" s="81">
        <f t="shared" si="318"/>
        <v>0</v>
      </c>
      <c r="B395" s="10">
        <f t="shared" si="319"/>
        <v>73</v>
      </c>
      <c r="C395" s="77">
        <f t="shared" si="320"/>
        <v>0</v>
      </c>
      <c r="D395" s="15">
        <f t="shared" si="322"/>
        <v>0</v>
      </c>
      <c r="E395" s="19">
        <f t="shared" si="324"/>
        <v>0</v>
      </c>
      <c r="F395" s="19">
        <f t="shared" si="326"/>
        <v>0</v>
      </c>
      <c r="G395" s="19">
        <f t="shared" si="328"/>
        <v>0</v>
      </c>
      <c r="H395" s="19">
        <f t="shared" si="330"/>
        <v>0</v>
      </c>
      <c r="I395" s="15">
        <f t="shared" si="332"/>
        <v>0</v>
      </c>
      <c r="J395" s="19">
        <f t="shared" ref="J395:J398" si="334">J$321*$A388</f>
        <v>0</v>
      </c>
      <c r="K395" s="19">
        <f t="shared" si="261"/>
        <v>0</v>
      </c>
      <c r="L395" s="19">
        <f t="shared" si="262"/>
        <v>0</v>
      </c>
      <c r="M395" s="19">
        <f t="shared" si="263"/>
        <v>0</v>
      </c>
      <c r="N395" s="19">
        <f t="shared" si="264"/>
        <v>0</v>
      </c>
      <c r="O395" s="19">
        <f t="shared" si="265"/>
        <v>0</v>
      </c>
      <c r="P395" s="19">
        <f t="shared" si="266"/>
        <v>0</v>
      </c>
      <c r="Q395" s="19">
        <f t="shared" si="267"/>
        <v>0</v>
      </c>
      <c r="R395" s="19">
        <f t="shared" si="268"/>
        <v>0</v>
      </c>
      <c r="S395" s="19">
        <f t="shared" si="269"/>
        <v>0</v>
      </c>
      <c r="T395" s="19">
        <f t="shared" si="270"/>
        <v>0</v>
      </c>
      <c r="U395" s="19">
        <f t="shared" si="271"/>
        <v>0</v>
      </c>
      <c r="V395" s="19">
        <f t="shared" si="272"/>
        <v>0</v>
      </c>
      <c r="W395" s="19">
        <f t="shared" si="273"/>
        <v>0</v>
      </c>
      <c r="X395" s="19">
        <f t="shared" si="274"/>
        <v>0</v>
      </c>
      <c r="Y395" s="19">
        <f t="shared" si="275"/>
        <v>0</v>
      </c>
      <c r="Z395" s="19">
        <f t="shared" si="276"/>
        <v>0</v>
      </c>
      <c r="AA395" s="19">
        <f t="shared" si="277"/>
        <v>0</v>
      </c>
      <c r="AB395" s="19">
        <f t="shared" si="278"/>
        <v>0</v>
      </c>
      <c r="AC395" s="19">
        <f t="shared" si="279"/>
        <v>0</v>
      </c>
      <c r="AD395" s="19">
        <f t="shared" si="280"/>
        <v>0</v>
      </c>
      <c r="AE395" s="19">
        <f t="shared" si="281"/>
        <v>0</v>
      </c>
      <c r="AF395" s="19">
        <f t="shared" si="282"/>
        <v>0</v>
      </c>
      <c r="AG395" s="19">
        <f t="shared" si="283"/>
        <v>0</v>
      </c>
      <c r="AH395" s="19">
        <f t="shared" si="284"/>
        <v>0</v>
      </c>
      <c r="AI395" s="19">
        <f t="shared" si="285"/>
        <v>0</v>
      </c>
      <c r="AJ395" s="19">
        <f t="shared" si="286"/>
        <v>0</v>
      </c>
      <c r="AK395" s="19">
        <f t="shared" si="287"/>
        <v>0</v>
      </c>
      <c r="AL395" s="19">
        <f t="shared" si="288"/>
        <v>0</v>
      </c>
      <c r="AM395" s="19">
        <f t="shared" si="289"/>
        <v>0</v>
      </c>
      <c r="AN395" s="19">
        <f t="shared" si="290"/>
        <v>0</v>
      </c>
      <c r="AO395" s="19">
        <f t="shared" si="291"/>
        <v>0</v>
      </c>
      <c r="AP395" s="19">
        <f t="shared" si="292"/>
        <v>0</v>
      </c>
      <c r="AQ395" s="19">
        <f t="shared" si="293"/>
        <v>0</v>
      </c>
      <c r="AR395" s="15">
        <f t="shared" si="294"/>
        <v>0</v>
      </c>
      <c r="AS395" s="10">
        <f t="shared" si="295"/>
        <v>0</v>
      </c>
      <c r="AT395" s="17">
        <f t="shared" si="296"/>
        <v>0</v>
      </c>
      <c r="AU395" s="10">
        <f t="shared" si="297"/>
        <v>0</v>
      </c>
      <c r="AV395" s="10">
        <f t="shared" si="298"/>
        <v>0</v>
      </c>
      <c r="AW395" s="10">
        <f t="shared" si="299"/>
        <v>0</v>
      </c>
      <c r="AX395" s="10">
        <f t="shared" si="300"/>
        <v>0</v>
      </c>
      <c r="AY395" s="10">
        <f t="shared" si="301"/>
        <v>0</v>
      </c>
      <c r="AZ395" s="10">
        <f t="shared" si="302"/>
        <v>0</v>
      </c>
      <c r="BA395" s="10">
        <f t="shared" si="303"/>
        <v>0</v>
      </c>
      <c r="BB395" s="10">
        <f t="shared" si="304"/>
        <v>0</v>
      </c>
      <c r="BC395" s="18">
        <f t="shared" si="305"/>
        <v>0</v>
      </c>
      <c r="BD395" s="18">
        <f t="shared" si="306"/>
        <v>0</v>
      </c>
      <c r="BE395" s="10">
        <f t="shared" si="307"/>
        <v>0</v>
      </c>
      <c r="BF395" s="10">
        <f t="shared" si="308"/>
        <v>0</v>
      </c>
      <c r="BG395" s="10">
        <f t="shared" si="309"/>
        <v>0</v>
      </c>
      <c r="BH395" s="10">
        <f t="shared" si="310"/>
        <v>0</v>
      </c>
      <c r="BI395" s="10">
        <f t="shared" si="311"/>
        <v>0</v>
      </c>
      <c r="BJ395" s="10">
        <f t="shared" si="312"/>
        <v>0</v>
      </c>
      <c r="BK395" s="10">
        <f t="shared" si="313"/>
        <v>0</v>
      </c>
      <c r="BL395" s="10">
        <f t="shared" si="314"/>
        <v>0</v>
      </c>
      <c r="BM395" s="10">
        <f t="shared" si="315"/>
        <v>0</v>
      </c>
      <c r="BN395" s="10">
        <f t="shared" si="316"/>
        <v>0</v>
      </c>
      <c r="BO395" s="10">
        <f t="shared" si="321"/>
        <v>0</v>
      </c>
      <c r="BP395" s="10">
        <f t="shared" si="323"/>
        <v>0</v>
      </c>
      <c r="BQ395" s="10">
        <f t="shared" si="325"/>
        <v>0</v>
      </c>
      <c r="BR395" s="10">
        <f t="shared" si="327"/>
        <v>0</v>
      </c>
      <c r="BS395" s="10">
        <f t="shared" si="329"/>
        <v>0</v>
      </c>
      <c r="BT395" s="10">
        <f t="shared" si="331"/>
        <v>0</v>
      </c>
      <c r="BU395" s="15">
        <f t="shared" si="333"/>
        <v>0</v>
      </c>
      <c r="BV395" s="15">
        <f t="shared" ref="BV395:BV398" si="335">BV$321*$A324</f>
        <v>0</v>
      </c>
      <c r="BW395" s="15">
        <f>BW$321*$A323</f>
        <v>0</v>
      </c>
      <c r="CA395" s="10">
        <f t="shared" si="317"/>
        <v>0</v>
      </c>
    </row>
    <row r="396" spans="1:79">
      <c r="A396" s="81">
        <f t="shared" si="318"/>
        <v>0</v>
      </c>
      <c r="B396" s="10">
        <f t="shared" si="319"/>
        <v>74</v>
      </c>
      <c r="C396" s="77">
        <f t="shared" si="320"/>
        <v>0</v>
      </c>
      <c r="D396" s="15">
        <f t="shared" si="322"/>
        <v>0</v>
      </c>
      <c r="E396" s="19">
        <f t="shared" si="324"/>
        <v>0</v>
      </c>
      <c r="F396" s="19">
        <f t="shared" si="326"/>
        <v>0</v>
      </c>
      <c r="G396" s="19">
        <f t="shared" si="328"/>
        <v>0</v>
      </c>
      <c r="H396" s="19">
        <f t="shared" si="330"/>
        <v>0</v>
      </c>
      <c r="I396" s="15">
        <f t="shared" si="332"/>
        <v>0</v>
      </c>
      <c r="J396" s="19">
        <f t="shared" si="334"/>
        <v>0</v>
      </c>
      <c r="K396" s="19">
        <f t="shared" ref="K396:K398" si="336">K$321*$A388</f>
        <v>0</v>
      </c>
      <c r="L396" s="19">
        <f t="shared" si="262"/>
        <v>0</v>
      </c>
      <c r="M396" s="19">
        <f t="shared" si="263"/>
        <v>0</v>
      </c>
      <c r="N396" s="19">
        <f t="shared" si="264"/>
        <v>0</v>
      </c>
      <c r="O396" s="19">
        <f t="shared" si="265"/>
        <v>0</v>
      </c>
      <c r="P396" s="19">
        <f t="shared" si="266"/>
        <v>0</v>
      </c>
      <c r="Q396" s="19">
        <f t="shared" si="267"/>
        <v>0</v>
      </c>
      <c r="R396" s="19">
        <f t="shared" si="268"/>
        <v>0</v>
      </c>
      <c r="S396" s="19">
        <f t="shared" si="269"/>
        <v>0</v>
      </c>
      <c r="T396" s="19">
        <f t="shared" si="270"/>
        <v>0</v>
      </c>
      <c r="U396" s="19">
        <f t="shared" si="271"/>
        <v>0</v>
      </c>
      <c r="V396" s="19">
        <f t="shared" si="272"/>
        <v>0</v>
      </c>
      <c r="W396" s="19">
        <f t="shared" si="273"/>
        <v>0</v>
      </c>
      <c r="X396" s="19">
        <f t="shared" si="274"/>
        <v>0</v>
      </c>
      <c r="Y396" s="19">
        <f t="shared" si="275"/>
        <v>0</v>
      </c>
      <c r="Z396" s="19">
        <f t="shared" si="276"/>
        <v>0</v>
      </c>
      <c r="AA396" s="19">
        <f t="shared" si="277"/>
        <v>0</v>
      </c>
      <c r="AB396" s="19">
        <f t="shared" si="278"/>
        <v>0</v>
      </c>
      <c r="AC396" s="19">
        <f t="shared" si="279"/>
        <v>0</v>
      </c>
      <c r="AD396" s="19">
        <f t="shared" si="280"/>
        <v>0</v>
      </c>
      <c r="AE396" s="19">
        <f t="shared" si="281"/>
        <v>0</v>
      </c>
      <c r="AF396" s="19">
        <f t="shared" si="282"/>
        <v>0</v>
      </c>
      <c r="AG396" s="19">
        <f t="shared" si="283"/>
        <v>0</v>
      </c>
      <c r="AH396" s="19">
        <f t="shared" si="284"/>
        <v>0</v>
      </c>
      <c r="AI396" s="19">
        <f t="shared" si="285"/>
        <v>0</v>
      </c>
      <c r="AJ396" s="19">
        <f t="shared" si="286"/>
        <v>0</v>
      </c>
      <c r="AK396" s="19">
        <f t="shared" si="287"/>
        <v>0</v>
      </c>
      <c r="AL396" s="19">
        <f t="shared" si="288"/>
        <v>0</v>
      </c>
      <c r="AM396" s="19">
        <f t="shared" si="289"/>
        <v>0</v>
      </c>
      <c r="AN396" s="19">
        <f t="shared" si="290"/>
        <v>0</v>
      </c>
      <c r="AO396" s="19">
        <f t="shared" si="291"/>
        <v>0</v>
      </c>
      <c r="AP396" s="19">
        <f t="shared" si="292"/>
        <v>0</v>
      </c>
      <c r="AQ396" s="19">
        <f t="shared" si="293"/>
        <v>0</v>
      </c>
      <c r="AR396" s="15">
        <f t="shared" si="294"/>
        <v>0</v>
      </c>
      <c r="AS396" s="10">
        <f t="shared" si="295"/>
        <v>0</v>
      </c>
      <c r="AT396" s="17">
        <f t="shared" si="296"/>
        <v>0</v>
      </c>
      <c r="AU396" s="10">
        <f t="shared" si="297"/>
        <v>0</v>
      </c>
      <c r="AV396" s="10">
        <f t="shared" si="298"/>
        <v>0</v>
      </c>
      <c r="AW396" s="10">
        <f t="shared" si="299"/>
        <v>0</v>
      </c>
      <c r="AX396" s="10">
        <f t="shared" si="300"/>
        <v>0</v>
      </c>
      <c r="AY396" s="10">
        <f t="shared" si="301"/>
        <v>0</v>
      </c>
      <c r="AZ396" s="10">
        <f t="shared" si="302"/>
        <v>0</v>
      </c>
      <c r="BA396" s="10">
        <f t="shared" si="303"/>
        <v>0</v>
      </c>
      <c r="BB396" s="10">
        <f t="shared" si="304"/>
        <v>0</v>
      </c>
      <c r="BC396" s="18">
        <f t="shared" si="305"/>
        <v>0</v>
      </c>
      <c r="BD396" s="18">
        <f t="shared" si="306"/>
        <v>0</v>
      </c>
      <c r="BE396" s="10">
        <f t="shared" si="307"/>
        <v>0</v>
      </c>
      <c r="BF396" s="10">
        <f t="shared" si="308"/>
        <v>0</v>
      </c>
      <c r="BG396" s="10">
        <f t="shared" si="309"/>
        <v>0</v>
      </c>
      <c r="BH396" s="10">
        <f t="shared" si="310"/>
        <v>0</v>
      </c>
      <c r="BI396" s="10">
        <f t="shared" si="311"/>
        <v>0</v>
      </c>
      <c r="BJ396" s="10">
        <f t="shared" si="312"/>
        <v>0</v>
      </c>
      <c r="BK396" s="10">
        <f t="shared" si="313"/>
        <v>0</v>
      </c>
      <c r="BL396" s="10">
        <f t="shared" si="314"/>
        <v>0</v>
      </c>
      <c r="BM396" s="10">
        <f t="shared" si="315"/>
        <v>0</v>
      </c>
      <c r="BN396" s="10">
        <f t="shared" si="316"/>
        <v>0</v>
      </c>
      <c r="BO396" s="10">
        <f t="shared" si="321"/>
        <v>0</v>
      </c>
      <c r="BP396" s="10">
        <f t="shared" si="323"/>
        <v>0</v>
      </c>
      <c r="BQ396" s="10">
        <f t="shared" si="325"/>
        <v>0</v>
      </c>
      <c r="BR396" s="10">
        <f t="shared" si="327"/>
        <v>0</v>
      </c>
      <c r="BS396" s="10">
        <f t="shared" si="329"/>
        <v>0</v>
      </c>
      <c r="BT396" s="10">
        <f t="shared" si="331"/>
        <v>0</v>
      </c>
      <c r="BU396" s="15">
        <f t="shared" si="333"/>
        <v>0</v>
      </c>
      <c r="BV396" s="15">
        <f t="shared" si="335"/>
        <v>0</v>
      </c>
      <c r="BW396" s="15">
        <f t="shared" ref="BW396:BW398" si="337">BW$321*$A324</f>
        <v>0</v>
      </c>
      <c r="BX396" s="15">
        <f>BX$321*$A323</f>
        <v>0</v>
      </c>
      <c r="CA396" s="10">
        <f t="shared" si="317"/>
        <v>0</v>
      </c>
    </row>
    <row r="397" spans="1:79">
      <c r="A397" s="81">
        <f t="shared" si="318"/>
        <v>0</v>
      </c>
      <c r="B397" s="10">
        <f t="shared" si="319"/>
        <v>75</v>
      </c>
      <c r="C397" s="77">
        <f t="shared" si="320"/>
        <v>0</v>
      </c>
      <c r="D397" s="15">
        <f t="shared" si="322"/>
        <v>0</v>
      </c>
      <c r="E397" s="19">
        <f t="shared" si="324"/>
        <v>0</v>
      </c>
      <c r="F397" s="19">
        <f t="shared" si="326"/>
        <v>0</v>
      </c>
      <c r="G397" s="19">
        <f t="shared" si="328"/>
        <v>0</v>
      </c>
      <c r="H397" s="19">
        <f t="shared" si="330"/>
        <v>0</v>
      </c>
      <c r="I397" s="15">
        <f t="shared" si="332"/>
        <v>0</v>
      </c>
      <c r="J397" s="19">
        <f t="shared" si="334"/>
        <v>0</v>
      </c>
      <c r="K397" s="19">
        <f t="shared" si="336"/>
        <v>0</v>
      </c>
      <c r="L397" s="19">
        <f t="shared" ref="L397:L398" si="338">L$321*$A388</f>
        <v>0</v>
      </c>
      <c r="M397" s="19">
        <f t="shared" si="263"/>
        <v>0</v>
      </c>
      <c r="N397" s="19">
        <f t="shared" si="264"/>
        <v>0</v>
      </c>
      <c r="O397" s="19">
        <f t="shared" si="265"/>
        <v>0</v>
      </c>
      <c r="P397" s="19">
        <f t="shared" si="266"/>
        <v>0</v>
      </c>
      <c r="Q397" s="19">
        <f t="shared" si="267"/>
        <v>0</v>
      </c>
      <c r="R397" s="19">
        <f t="shared" si="268"/>
        <v>0</v>
      </c>
      <c r="S397" s="19">
        <f t="shared" si="269"/>
        <v>0</v>
      </c>
      <c r="T397" s="19">
        <f t="shared" si="270"/>
        <v>0</v>
      </c>
      <c r="U397" s="19">
        <f t="shared" si="271"/>
        <v>0</v>
      </c>
      <c r="V397" s="19">
        <f t="shared" si="272"/>
        <v>0</v>
      </c>
      <c r="W397" s="19">
        <f t="shared" si="273"/>
        <v>0</v>
      </c>
      <c r="X397" s="19">
        <f t="shared" si="274"/>
        <v>0</v>
      </c>
      <c r="Y397" s="19">
        <f t="shared" si="275"/>
        <v>0</v>
      </c>
      <c r="Z397" s="19">
        <f t="shared" si="276"/>
        <v>0</v>
      </c>
      <c r="AA397" s="19">
        <f t="shared" si="277"/>
        <v>0</v>
      </c>
      <c r="AB397" s="19">
        <f t="shared" si="278"/>
        <v>0</v>
      </c>
      <c r="AC397" s="19">
        <f t="shared" si="279"/>
        <v>0</v>
      </c>
      <c r="AD397" s="19">
        <f t="shared" si="280"/>
        <v>0</v>
      </c>
      <c r="AE397" s="19">
        <f t="shared" si="281"/>
        <v>0</v>
      </c>
      <c r="AF397" s="19">
        <f t="shared" si="282"/>
        <v>0</v>
      </c>
      <c r="AG397" s="19">
        <f t="shared" si="283"/>
        <v>0</v>
      </c>
      <c r="AH397" s="19">
        <f t="shared" si="284"/>
        <v>0</v>
      </c>
      <c r="AI397" s="19">
        <f t="shared" si="285"/>
        <v>0</v>
      </c>
      <c r="AJ397" s="19">
        <f t="shared" si="286"/>
        <v>0</v>
      </c>
      <c r="AK397" s="19">
        <f t="shared" si="287"/>
        <v>0</v>
      </c>
      <c r="AL397" s="19">
        <f t="shared" si="288"/>
        <v>0</v>
      </c>
      <c r="AM397" s="19">
        <f t="shared" si="289"/>
        <v>0</v>
      </c>
      <c r="AN397" s="19">
        <f t="shared" si="290"/>
        <v>0</v>
      </c>
      <c r="AO397" s="19">
        <f t="shared" si="291"/>
        <v>0</v>
      </c>
      <c r="AP397" s="19">
        <f t="shared" si="292"/>
        <v>0</v>
      </c>
      <c r="AQ397" s="19">
        <f t="shared" si="293"/>
        <v>0</v>
      </c>
      <c r="AR397" s="15">
        <f t="shared" si="294"/>
        <v>0</v>
      </c>
      <c r="AS397" s="10">
        <f t="shared" si="295"/>
        <v>0</v>
      </c>
      <c r="AT397" s="17">
        <f t="shared" si="296"/>
        <v>0</v>
      </c>
      <c r="AU397" s="10">
        <f t="shared" si="297"/>
        <v>0</v>
      </c>
      <c r="AV397" s="10">
        <f t="shared" si="298"/>
        <v>0</v>
      </c>
      <c r="AW397" s="10">
        <f t="shared" si="299"/>
        <v>0</v>
      </c>
      <c r="AX397" s="10">
        <f t="shared" si="300"/>
        <v>0</v>
      </c>
      <c r="AY397" s="10">
        <f t="shared" si="301"/>
        <v>0</v>
      </c>
      <c r="AZ397" s="10">
        <f t="shared" si="302"/>
        <v>0</v>
      </c>
      <c r="BA397" s="10">
        <f t="shared" si="303"/>
        <v>0</v>
      </c>
      <c r="BB397" s="10">
        <f t="shared" si="304"/>
        <v>0</v>
      </c>
      <c r="BC397" s="18">
        <f t="shared" si="305"/>
        <v>0</v>
      </c>
      <c r="BD397" s="18">
        <f t="shared" si="306"/>
        <v>0</v>
      </c>
      <c r="BE397" s="10">
        <f t="shared" si="307"/>
        <v>0</v>
      </c>
      <c r="BF397" s="10">
        <f t="shared" si="308"/>
        <v>0</v>
      </c>
      <c r="BG397" s="10">
        <f t="shared" si="309"/>
        <v>0</v>
      </c>
      <c r="BH397" s="10">
        <f t="shared" si="310"/>
        <v>0</v>
      </c>
      <c r="BI397" s="10">
        <f t="shared" si="311"/>
        <v>0</v>
      </c>
      <c r="BJ397" s="10">
        <f t="shared" si="312"/>
        <v>0</v>
      </c>
      <c r="BK397" s="10">
        <f t="shared" si="313"/>
        <v>0</v>
      </c>
      <c r="BL397" s="10">
        <f t="shared" si="314"/>
        <v>0</v>
      </c>
      <c r="BM397" s="10">
        <f t="shared" si="315"/>
        <v>0</v>
      </c>
      <c r="BN397" s="10">
        <f t="shared" si="316"/>
        <v>0</v>
      </c>
      <c r="BO397" s="10">
        <f t="shared" si="321"/>
        <v>0</v>
      </c>
      <c r="BP397" s="10">
        <f t="shared" si="323"/>
        <v>0</v>
      </c>
      <c r="BQ397" s="10">
        <f t="shared" si="325"/>
        <v>0</v>
      </c>
      <c r="BR397" s="10">
        <f t="shared" si="327"/>
        <v>0</v>
      </c>
      <c r="BS397" s="10">
        <f t="shared" si="329"/>
        <v>0</v>
      </c>
      <c r="BT397" s="10">
        <f t="shared" si="331"/>
        <v>0</v>
      </c>
      <c r="BU397" s="15">
        <f t="shared" si="333"/>
        <v>0</v>
      </c>
      <c r="BV397" s="15">
        <f t="shared" si="335"/>
        <v>0</v>
      </c>
      <c r="BW397" s="15">
        <f t="shared" si="337"/>
        <v>0</v>
      </c>
      <c r="BX397" s="15">
        <f t="shared" ref="BX397:BX398" si="339">BX$321*$A324</f>
        <v>0</v>
      </c>
      <c r="BY397" s="15">
        <f>BY$321*$A323</f>
        <v>0</v>
      </c>
      <c r="CA397" s="10">
        <f t="shared" si="317"/>
        <v>0</v>
      </c>
    </row>
    <row r="398" spans="1:79">
      <c r="A398" s="81">
        <f t="shared" si="318"/>
        <v>0</v>
      </c>
      <c r="B398" s="10">
        <f t="shared" si="319"/>
        <v>76</v>
      </c>
      <c r="C398" s="77">
        <f t="shared" si="320"/>
        <v>0</v>
      </c>
      <c r="D398" s="15">
        <f t="shared" si="322"/>
        <v>0</v>
      </c>
      <c r="E398" s="19">
        <f t="shared" si="324"/>
        <v>0</v>
      </c>
      <c r="F398" s="19">
        <f t="shared" si="326"/>
        <v>0</v>
      </c>
      <c r="G398" s="19">
        <f t="shared" si="328"/>
        <v>0</v>
      </c>
      <c r="H398" s="19">
        <f t="shared" si="330"/>
        <v>0</v>
      </c>
      <c r="I398" s="15">
        <f t="shared" si="332"/>
        <v>0</v>
      </c>
      <c r="J398" s="19">
        <f t="shared" si="334"/>
        <v>0</v>
      </c>
      <c r="K398" s="19">
        <f t="shared" si="336"/>
        <v>0</v>
      </c>
      <c r="L398" s="19">
        <f t="shared" si="338"/>
        <v>0</v>
      </c>
      <c r="M398" s="19">
        <f t="shared" ref="M398" si="340">M$321*$A388</f>
        <v>0</v>
      </c>
      <c r="N398" s="19">
        <f t="shared" si="264"/>
        <v>0</v>
      </c>
      <c r="O398" s="19">
        <f t="shared" si="265"/>
        <v>0</v>
      </c>
      <c r="P398" s="19">
        <f t="shared" si="266"/>
        <v>0</v>
      </c>
      <c r="Q398" s="19">
        <f t="shared" si="267"/>
        <v>0</v>
      </c>
      <c r="R398" s="19">
        <f t="shared" si="268"/>
        <v>0</v>
      </c>
      <c r="S398" s="19">
        <f t="shared" si="269"/>
        <v>0</v>
      </c>
      <c r="T398" s="19">
        <f t="shared" si="270"/>
        <v>0</v>
      </c>
      <c r="U398" s="19">
        <f t="shared" si="271"/>
        <v>0</v>
      </c>
      <c r="V398" s="19">
        <f t="shared" si="272"/>
        <v>0</v>
      </c>
      <c r="W398" s="19">
        <f t="shared" si="273"/>
        <v>0</v>
      </c>
      <c r="X398" s="19">
        <f t="shared" si="274"/>
        <v>0</v>
      </c>
      <c r="Y398" s="19">
        <f t="shared" si="275"/>
        <v>0</v>
      </c>
      <c r="Z398" s="19">
        <f t="shared" si="276"/>
        <v>0</v>
      </c>
      <c r="AA398" s="19">
        <f t="shared" si="277"/>
        <v>0</v>
      </c>
      <c r="AB398" s="19">
        <f t="shared" si="278"/>
        <v>0</v>
      </c>
      <c r="AC398" s="19">
        <f t="shared" si="279"/>
        <v>0</v>
      </c>
      <c r="AD398" s="19">
        <f t="shared" si="280"/>
        <v>0</v>
      </c>
      <c r="AE398" s="19">
        <f t="shared" si="281"/>
        <v>0</v>
      </c>
      <c r="AF398" s="19">
        <f t="shared" si="282"/>
        <v>0</v>
      </c>
      <c r="AG398" s="19">
        <f t="shared" si="283"/>
        <v>0</v>
      </c>
      <c r="AH398" s="19">
        <f t="shared" si="284"/>
        <v>0</v>
      </c>
      <c r="AI398" s="19">
        <f t="shared" si="285"/>
        <v>0</v>
      </c>
      <c r="AJ398" s="19">
        <f t="shared" si="286"/>
        <v>0</v>
      </c>
      <c r="AK398" s="19">
        <f t="shared" si="287"/>
        <v>0</v>
      </c>
      <c r="AL398" s="19">
        <f t="shared" si="288"/>
        <v>0</v>
      </c>
      <c r="AM398" s="19">
        <f t="shared" si="289"/>
        <v>0</v>
      </c>
      <c r="AN398" s="19">
        <f t="shared" si="290"/>
        <v>0</v>
      </c>
      <c r="AO398" s="19">
        <f t="shared" si="291"/>
        <v>0</v>
      </c>
      <c r="AP398" s="19">
        <f t="shared" si="292"/>
        <v>0</v>
      </c>
      <c r="AQ398" s="19">
        <f t="shared" si="293"/>
        <v>0</v>
      </c>
      <c r="AR398" s="15">
        <f t="shared" si="294"/>
        <v>0</v>
      </c>
      <c r="AS398" s="10">
        <f t="shared" si="295"/>
        <v>0</v>
      </c>
      <c r="AT398" s="17">
        <f t="shared" si="296"/>
        <v>0</v>
      </c>
      <c r="AU398" s="10">
        <f t="shared" si="297"/>
        <v>0</v>
      </c>
      <c r="AV398" s="10">
        <f t="shared" si="298"/>
        <v>0</v>
      </c>
      <c r="AW398" s="10">
        <f t="shared" si="299"/>
        <v>0</v>
      </c>
      <c r="AX398" s="10">
        <f t="shared" si="300"/>
        <v>0</v>
      </c>
      <c r="AY398" s="10">
        <f t="shared" si="301"/>
        <v>0</v>
      </c>
      <c r="AZ398" s="10">
        <f t="shared" si="302"/>
        <v>0</v>
      </c>
      <c r="BA398" s="10">
        <f t="shared" si="303"/>
        <v>0</v>
      </c>
      <c r="BB398" s="10">
        <f t="shared" si="304"/>
        <v>0</v>
      </c>
      <c r="BC398" s="18">
        <f t="shared" si="305"/>
        <v>0</v>
      </c>
      <c r="BD398" s="18">
        <f t="shared" si="306"/>
        <v>0</v>
      </c>
      <c r="BE398" s="10">
        <f t="shared" si="307"/>
        <v>0</v>
      </c>
      <c r="BF398" s="10">
        <f t="shared" si="308"/>
        <v>0</v>
      </c>
      <c r="BG398" s="10">
        <f t="shared" si="309"/>
        <v>0</v>
      </c>
      <c r="BH398" s="10">
        <f t="shared" si="310"/>
        <v>0</v>
      </c>
      <c r="BI398" s="10">
        <f t="shared" si="311"/>
        <v>0</v>
      </c>
      <c r="BJ398" s="10">
        <f t="shared" si="312"/>
        <v>0</v>
      </c>
      <c r="BK398" s="10">
        <f t="shared" si="313"/>
        <v>0</v>
      </c>
      <c r="BL398" s="10">
        <f t="shared" si="314"/>
        <v>0</v>
      </c>
      <c r="BM398" s="10">
        <f t="shared" si="315"/>
        <v>0</v>
      </c>
      <c r="BN398" s="10">
        <f t="shared" si="316"/>
        <v>0</v>
      </c>
      <c r="BO398" s="10">
        <f t="shared" si="321"/>
        <v>0</v>
      </c>
      <c r="BP398" s="10">
        <f t="shared" si="323"/>
        <v>0</v>
      </c>
      <c r="BQ398" s="10">
        <f t="shared" si="325"/>
        <v>0</v>
      </c>
      <c r="BR398" s="10">
        <f t="shared" si="327"/>
        <v>0</v>
      </c>
      <c r="BS398" s="10">
        <f t="shared" si="329"/>
        <v>0</v>
      </c>
      <c r="BT398" s="10">
        <f t="shared" si="331"/>
        <v>0</v>
      </c>
      <c r="BU398" s="15">
        <f t="shared" si="333"/>
        <v>0</v>
      </c>
      <c r="BV398" s="15">
        <f t="shared" si="335"/>
        <v>0</v>
      </c>
      <c r="BW398" s="15">
        <f t="shared" si="337"/>
        <v>0</v>
      </c>
      <c r="BX398" s="15">
        <f t="shared" si="339"/>
        <v>0</v>
      </c>
      <c r="BY398" s="15">
        <f>BY$321*$A324</f>
        <v>0</v>
      </c>
      <c r="BZ398" s="15">
        <f>BZ$321*$A323</f>
        <v>0</v>
      </c>
      <c r="CA398" s="10">
        <f t="shared" si="317"/>
        <v>0</v>
      </c>
    </row>
    <row r="399" spans="1:79">
      <c r="A399" s="10"/>
      <c r="B399" s="10"/>
      <c r="C399" s="71" t="s">
        <v>148</v>
      </c>
      <c r="D399" s="71" t="s">
        <v>148</v>
      </c>
      <c r="E399" s="71" t="s">
        <v>148</v>
      </c>
      <c r="F399" s="71" t="s">
        <v>148</v>
      </c>
      <c r="G399" s="71" t="s">
        <v>148</v>
      </c>
      <c r="H399" s="71" t="s">
        <v>148</v>
      </c>
      <c r="I399" s="71" t="s">
        <v>148</v>
      </c>
      <c r="J399" s="71" t="s">
        <v>148</v>
      </c>
      <c r="K399" s="71" t="s">
        <v>148</v>
      </c>
      <c r="L399" s="71" t="s">
        <v>148</v>
      </c>
      <c r="M399" s="71" t="s">
        <v>148</v>
      </c>
      <c r="N399" s="71" t="s">
        <v>148</v>
      </c>
      <c r="O399" s="71" t="s">
        <v>148</v>
      </c>
      <c r="P399" s="71" t="s">
        <v>148</v>
      </c>
      <c r="Q399" s="71" t="s">
        <v>148</v>
      </c>
      <c r="R399" s="71" t="s">
        <v>148</v>
      </c>
      <c r="S399" s="71" t="s">
        <v>148</v>
      </c>
      <c r="T399" s="71" t="s">
        <v>148</v>
      </c>
      <c r="U399" s="71" t="s">
        <v>148</v>
      </c>
      <c r="V399" s="71" t="s">
        <v>148</v>
      </c>
      <c r="W399" s="71" t="s">
        <v>148</v>
      </c>
      <c r="X399" s="71" t="s">
        <v>148</v>
      </c>
      <c r="Y399" s="71" t="s">
        <v>148</v>
      </c>
      <c r="Z399" s="71" t="s">
        <v>148</v>
      </c>
      <c r="AA399" s="71" t="s">
        <v>148</v>
      </c>
      <c r="AB399" s="71" t="s">
        <v>148</v>
      </c>
      <c r="AC399" s="71" t="s">
        <v>148</v>
      </c>
      <c r="AD399" s="71" t="s">
        <v>148</v>
      </c>
      <c r="AE399" s="71" t="s">
        <v>148</v>
      </c>
      <c r="AF399" s="71" t="s">
        <v>148</v>
      </c>
      <c r="AG399" s="71" t="s">
        <v>148</v>
      </c>
      <c r="AH399" s="71" t="s">
        <v>148</v>
      </c>
      <c r="AI399" s="71" t="s">
        <v>148</v>
      </c>
      <c r="AJ399" s="71" t="s">
        <v>148</v>
      </c>
      <c r="AK399" s="71" t="s">
        <v>148</v>
      </c>
      <c r="AL399" s="71" t="s">
        <v>148</v>
      </c>
      <c r="AM399" s="71" t="s">
        <v>148</v>
      </c>
      <c r="AN399" s="71" t="s">
        <v>148</v>
      </c>
      <c r="AO399" s="71" t="s">
        <v>148</v>
      </c>
      <c r="AP399" s="71" t="s">
        <v>148</v>
      </c>
      <c r="AQ399" s="71" t="s">
        <v>148</v>
      </c>
      <c r="AR399" s="71" t="s">
        <v>148</v>
      </c>
      <c r="AS399" s="71" t="s">
        <v>148</v>
      </c>
      <c r="AT399" s="71" t="s">
        <v>148</v>
      </c>
      <c r="AU399" s="71" t="s">
        <v>148</v>
      </c>
      <c r="AV399" s="71" t="s">
        <v>148</v>
      </c>
      <c r="AW399" s="71" t="s">
        <v>148</v>
      </c>
      <c r="AX399" s="71" t="s">
        <v>148</v>
      </c>
      <c r="AY399" s="71" t="s">
        <v>148</v>
      </c>
      <c r="AZ399" s="71" t="s">
        <v>148</v>
      </c>
      <c r="BA399" s="71" t="s">
        <v>148</v>
      </c>
      <c r="BB399" s="71" t="s">
        <v>148</v>
      </c>
      <c r="BC399" s="71" t="s">
        <v>148</v>
      </c>
      <c r="BD399" s="71" t="s">
        <v>148</v>
      </c>
      <c r="BE399" s="71" t="s">
        <v>148</v>
      </c>
      <c r="BF399" s="71" t="s">
        <v>148</v>
      </c>
      <c r="BG399" s="71" t="s">
        <v>148</v>
      </c>
      <c r="BH399" s="71" t="s">
        <v>148</v>
      </c>
      <c r="BI399" s="71" t="s">
        <v>148</v>
      </c>
      <c r="BJ399" s="71" t="s">
        <v>148</v>
      </c>
      <c r="BK399" s="71" t="s">
        <v>148</v>
      </c>
      <c r="BL399" s="71" t="s">
        <v>148</v>
      </c>
      <c r="BM399" s="71" t="s">
        <v>148</v>
      </c>
      <c r="BN399" s="71" t="s">
        <v>148</v>
      </c>
      <c r="BO399" s="71" t="s">
        <v>148</v>
      </c>
      <c r="BP399" s="71" t="s">
        <v>148</v>
      </c>
      <c r="BQ399" s="71" t="s">
        <v>148</v>
      </c>
      <c r="BR399" s="71" t="s">
        <v>148</v>
      </c>
      <c r="BS399" s="71" t="s">
        <v>148</v>
      </c>
      <c r="BT399" s="71" t="s">
        <v>148</v>
      </c>
      <c r="BU399" s="71" t="s">
        <v>148</v>
      </c>
      <c r="BV399" s="71" t="s">
        <v>148</v>
      </c>
      <c r="BW399" s="71" t="s">
        <v>148</v>
      </c>
      <c r="BX399" s="71" t="s">
        <v>148</v>
      </c>
      <c r="BY399" s="71" t="s">
        <v>148</v>
      </c>
      <c r="BZ399" s="71" t="s">
        <v>148</v>
      </c>
      <c r="CA399" s="71" t="s">
        <v>148</v>
      </c>
    </row>
    <row r="400" spans="1:79">
      <c r="A400" s="79">
        <f>SUM(A323:A398)</f>
        <v>0.99999999999999989</v>
      </c>
      <c r="B400" s="10"/>
      <c r="C400" s="10">
        <f>SUM(C$323:C$398)</f>
        <v>0</v>
      </c>
      <c r="D400" s="10">
        <f t="shared" ref="D400:BO400" si="341">SUM(D$323:D$398)</f>
        <v>8308.6038949336325</v>
      </c>
      <c r="E400" s="10">
        <f t="shared" si="341"/>
        <v>8469.7098625752933</v>
      </c>
      <c r="F400" s="10">
        <f t="shared" si="341"/>
        <v>8600.5621191384671</v>
      </c>
      <c r="G400" s="10">
        <f t="shared" si="341"/>
        <v>8747.3065062368441</v>
      </c>
      <c r="H400" s="10">
        <f t="shared" si="341"/>
        <v>8895.9277900378747</v>
      </c>
      <c r="I400" s="10">
        <f t="shared" si="341"/>
        <v>9043.4871911460577</v>
      </c>
      <c r="J400" s="10">
        <f t="shared" si="341"/>
        <v>9192.8466030177806</v>
      </c>
      <c r="K400" s="10">
        <f t="shared" si="341"/>
        <v>9344.0147757795585</v>
      </c>
      <c r="L400" s="10">
        <f t="shared" si="341"/>
        <v>9497.0003200802112</v>
      </c>
      <c r="M400" s="10">
        <f t="shared" si="341"/>
        <v>9651.8117083526049</v>
      </c>
      <c r="N400" s="10">
        <f t="shared" si="341"/>
        <v>9808.4572762583957</v>
      </c>
      <c r="O400" s="10">
        <f t="shared" si="341"/>
        <v>9966.9452243144951</v>
      </c>
      <c r="P400" s="10">
        <f t="shared" si="341"/>
        <v>10127.283619699736</v>
      </c>
      <c r="Q400" s="10">
        <f t="shared" si="341"/>
        <v>10289.480398240035</v>
      </c>
      <c r="R400" s="10">
        <f t="shared" si="341"/>
        <v>10453.54336656994</v>
      </c>
      <c r="S400" s="10">
        <f t="shared" si="341"/>
        <v>10619.480204468253</v>
      </c>
      <c r="T400" s="10">
        <f t="shared" si="341"/>
        <v>10787.298467365204</v>
      </c>
      <c r="U400" s="10">
        <f t="shared" si="341"/>
        <v>10957.005589018443</v>
      </c>
      <c r="V400" s="10">
        <f t="shared" si="341"/>
        <v>11128.608884354573</v>
      </c>
      <c r="W400" s="10">
        <f t="shared" si="341"/>
        <v>11302.115552473255</v>
      </c>
      <c r="X400" s="10">
        <f t="shared" si="341"/>
        <v>11477.532679810103</v>
      </c>
      <c r="Y400" s="10">
        <f t="shared" si="341"/>
        <v>11654.867243454872</v>
      </c>
      <c r="Z400" s="10">
        <f t="shared" si="341"/>
        <v>0</v>
      </c>
      <c r="AA400" s="10">
        <f t="shared" si="341"/>
        <v>0</v>
      </c>
      <c r="AB400" s="10">
        <f t="shared" si="341"/>
        <v>0</v>
      </c>
      <c r="AC400" s="10">
        <f t="shared" si="341"/>
        <v>0</v>
      </c>
      <c r="AD400" s="10">
        <f t="shared" si="341"/>
        <v>0</v>
      </c>
      <c r="AE400" s="10">
        <f t="shared" si="341"/>
        <v>0</v>
      </c>
      <c r="AF400" s="10">
        <f t="shared" si="341"/>
        <v>0</v>
      </c>
      <c r="AG400" s="10">
        <f t="shared" si="341"/>
        <v>0</v>
      </c>
      <c r="AH400" s="10">
        <f t="shared" si="341"/>
        <v>0</v>
      </c>
      <c r="AI400" s="10">
        <f t="shared" si="341"/>
        <v>0</v>
      </c>
      <c r="AJ400" s="10">
        <f t="shared" si="341"/>
        <v>0</v>
      </c>
      <c r="AK400" s="10">
        <f t="shared" si="341"/>
        <v>0</v>
      </c>
      <c r="AL400" s="10">
        <f t="shared" si="341"/>
        <v>0</v>
      </c>
      <c r="AM400" s="10">
        <f t="shared" si="341"/>
        <v>0</v>
      </c>
      <c r="AN400" s="10">
        <f t="shared" si="341"/>
        <v>0</v>
      </c>
      <c r="AO400" s="10">
        <f t="shared" si="341"/>
        <v>0</v>
      </c>
      <c r="AP400" s="10">
        <f t="shared" si="341"/>
        <v>0</v>
      </c>
      <c r="AQ400" s="10">
        <f t="shared" si="341"/>
        <v>0</v>
      </c>
      <c r="AR400" s="10">
        <f t="shared" si="341"/>
        <v>0</v>
      </c>
      <c r="AS400" s="10">
        <f t="shared" si="341"/>
        <v>0</v>
      </c>
      <c r="AT400" s="10">
        <f t="shared" si="341"/>
        <v>0</v>
      </c>
      <c r="AU400" s="10">
        <f t="shared" si="341"/>
        <v>0</v>
      </c>
      <c r="AV400" s="10">
        <f t="shared" si="341"/>
        <v>0</v>
      </c>
      <c r="AW400" s="10">
        <f t="shared" si="341"/>
        <v>0</v>
      </c>
      <c r="AX400" s="10">
        <f t="shared" si="341"/>
        <v>0</v>
      </c>
      <c r="AY400" s="10">
        <f t="shared" si="341"/>
        <v>0</v>
      </c>
      <c r="AZ400" s="10">
        <f t="shared" si="341"/>
        <v>0</v>
      </c>
      <c r="BA400" s="10">
        <f t="shared" si="341"/>
        <v>0</v>
      </c>
      <c r="BB400" s="10">
        <f t="shared" si="341"/>
        <v>0</v>
      </c>
      <c r="BC400" s="10">
        <f t="shared" si="341"/>
        <v>0</v>
      </c>
      <c r="BD400" s="10">
        <f t="shared" si="341"/>
        <v>0</v>
      </c>
      <c r="BE400" s="10">
        <f t="shared" si="341"/>
        <v>0</v>
      </c>
      <c r="BF400" s="10">
        <f t="shared" si="341"/>
        <v>0</v>
      </c>
      <c r="BG400" s="10">
        <f t="shared" si="341"/>
        <v>0</v>
      </c>
      <c r="BH400" s="10">
        <f t="shared" si="341"/>
        <v>0</v>
      </c>
      <c r="BI400" s="10">
        <f t="shared" si="341"/>
        <v>0</v>
      </c>
      <c r="BJ400" s="10">
        <f t="shared" si="341"/>
        <v>0</v>
      </c>
      <c r="BK400" s="10">
        <f t="shared" si="341"/>
        <v>0</v>
      </c>
      <c r="BL400" s="10">
        <f t="shared" si="341"/>
        <v>0</v>
      </c>
      <c r="BM400" s="10">
        <f t="shared" si="341"/>
        <v>0</v>
      </c>
      <c r="BN400" s="10">
        <f t="shared" si="341"/>
        <v>0</v>
      </c>
      <c r="BO400" s="10">
        <f t="shared" si="341"/>
        <v>0</v>
      </c>
      <c r="BP400" s="10">
        <f t="shared" ref="BP400:CA400" si="342">SUM(BP$323:BP$398)</f>
        <v>0</v>
      </c>
      <c r="BQ400" s="10">
        <f t="shared" si="342"/>
        <v>0</v>
      </c>
      <c r="BR400" s="10">
        <f t="shared" si="342"/>
        <v>0</v>
      </c>
      <c r="BS400" s="10">
        <f t="shared" si="342"/>
        <v>0</v>
      </c>
      <c r="BT400" s="10">
        <f t="shared" si="342"/>
        <v>0</v>
      </c>
      <c r="BU400" s="10">
        <f t="shared" si="342"/>
        <v>0</v>
      </c>
      <c r="BV400" s="10">
        <f t="shared" si="342"/>
        <v>0</v>
      </c>
      <c r="BW400" s="10">
        <f t="shared" si="342"/>
        <v>0</v>
      </c>
      <c r="BX400" s="10">
        <f t="shared" si="342"/>
        <v>0</v>
      </c>
      <c r="BY400" s="10">
        <f t="shared" si="342"/>
        <v>0</v>
      </c>
      <c r="BZ400" s="10">
        <f t="shared" si="342"/>
        <v>0</v>
      </c>
      <c r="CA400" s="10">
        <f t="shared" si="342"/>
        <v>218323.88927732565</v>
      </c>
    </row>
    <row r="401" spans="4:72">
      <c r="D401" s="19"/>
      <c r="E401" s="19"/>
      <c r="F401" s="19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7"/>
      <c r="AU401" s="10"/>
      <c r="AV401" s="10"/>
      <c r="AW401" s="10"/>
      <c r="AX401" s="10"/>
      <c r="AY401" s="10"/>
      <c r="AZ401" s="10"/>
      <c r="BA401" s="10"/>
      <c r="BB401" s="10"/>
      <c r="BC401" s="18"/>
      <c r="BD401" s="18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</row>
    <row r="402" spans="4:72">
      <c r="D402" s="19"/>
      <c r="E402" s="19"/>
      <c r="F402" s="19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7"/>
      <c r="AU402" s="10"/>
      <c r="AV402" s="10"/>
      <c r="AW402" s="10"/>
      <c r="AX402" s="10"/>
      <c r="AY402" s="10"/>
      <c r="AZ402" s="10"/>
      <c r="BA402" s="10"/>
      <c r="BB402" s="10"/>
      <c r="BC402" s="18"/>
      <c r="BD402" s="18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</row>
    <row r="403" spans="4:72">
      <c r="D403" s="19"/>
      <c r="E403" s="19"/>
      <c r="F403" s="19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7"/>
      <c r="AU403" s="10"/>
      <c r="AV403" s="10"/>
      <c r="AW403" s="10"/>
      <c r="AX403" s="10"/>
      <c r="AY403" s="10"/>
      <c r="AZ403" s="10"/>
      <c r="BA403" s="10"/>
      <c r="BB403" s="10"/>
      <c r="BC403" s="18"/>
      <c r="BD403" s="18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</row>
    <row r="404" spans="4:72">
      <c r="D404" s="19"/>
      <c r="E404" s="19"/>
      <c r="F404" s="19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7"/>
      <c r="AU404" s="10"/>
      <c r="AV404" s="10"/>
      <c r="AW404" s="10"/>
      <c r="AX404" s="10"/>
      <c r="AY404" s="10"/>
      <c r="AZ404" s="10"/>
      <c r="BA404" s="10"/>
      <c r="BB404" s="10"/>
      <c r="BC404" s="18"/>
      <c r="BD404" s="18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</row>
    <row r="405" spans="4:72"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7"/>
      <c r="AU405" s="10"/>
      <c r="AV405" s="10"/>
      <c r="AW405" s="10"/>
      <c r="AX405" s="10"/>
      <c r="AY405" s="10"/>
      <c r="AZ405" s="10"/>
      <c r="BA405" s="10"/>
      <c r="BB405" s="10"/>
      <c r="BC405" s="18"/>
      <c r="BD405" s="18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76"/>
      <c r="BR405" s="76"/>
      <c r="BS405" s="76"/>
      <c r="BT405" s="76"/>
    </row>
    <row r="406" spans="4:72"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7"/>
      <c r="AU406" s="10"/>
      <c r="AV406" s="10"/>
      <c r="AW406" s="10"/>
      <c r="AX406" s="10"/>
      <c r="AY406" s="10"/>
      <c r="AZ406" s="10"/>
      <c r="BA406" s="10"/>
      <c r="BB406" s="10"/>
      <c r="BC406" s="18"/>
      <c r="BD406" s="18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76"/>
      <c r="BR406" s="76"/>
      <c r="BS406" s="76"/>
      <c r="BT406" s="76"/>
    </row>
    <row r="407" spans="4:72"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7"/>
      <c r="AU407" s="10"/>
      <c r="AV407" s="10"/>
      <c r="AW407" s="10"/>
      <c r="AX407" s="10"/>
      <c r="AY407" s="10"/>
      <c r="AZ407" s="10"/>
      <c r="BA407" s="10"/>
      <c r="BB407" s="10"/>
      <c r="BC407" s="18"/>
      <c r="BD407" s="18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76"/>
      <c r="BR407" s="76"/>
      <c r="BS407" s="76"/>
      <c r="BT407" s="76"/>
    </row>
    <row r="408" spans="4:72"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7"/>
      <c r="AU408" s="10"/>
      <c r="AV408" s="10"/>
      <c r="AW408" s="10"/>
      <c r="AX408" s="10"/>
      <c r="AY408" s="10"/>
      <c r="AZ408" s="10"/>
      <c r="BA408" s="10"/>
      <c r="BB408" s="10"/>
      <c r="BC408" s="18"/>
      <c r="BD408" s="18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76"/>
      <c r="BR408" s="76"/>
      <c r="BS408" s="76"/>
      <c r="BT408" s="76"/>
    </row>
    <row r="409" spans="4:72"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7"/>
      <c r="AU409" s="10"/>
      <c r="AV409" s="10"/>
      <c r="AW409" s="10"/>
      <c r="AX409" s="10"/>
      <c r="AY409" s="10"/>
      <c r="AZ409" s="10"/>
      <c r="BA409" s="10"/>
      <c r="BB409" s="10"/>
      <c r="BC409" s="18"/>
      <c r="BD409" s="18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76"/>
      <c r="BR409" s="76"/>
      <c r="BS409" s="76"/>
      <c r="BT409" s="76"/>
    </row>
    <row r="410" spans="4:72"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M410" s="10"/>
      <c r="AN410" s="10"/>
      <c r="AO410" s="10"/>
      <c r="AP410" s="10"/>
      <c r="AQ410" s="10"/>
      <c r="AR410" s="10"/>
      <c r="AS410" s="10"/>
      <c r="AT410" s="17"/>
      <c r="AU410" s="10"/>
      <c r="AV410" s="10"/>
      <c r="AW410" s="10"/>
      <c r="AX410" s="10"/>
      <c r="AY410" s="10"/>
      <c r="AZ410" s="10"/>
      <c r="BA410" s="10"/>
      <c r="BB410" s="10"/>
      <c r="BC410" s="18"/>
      <c r="BD410" s="18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76"/>
      <c r="BR410" s="76"/>
      <c r="BS410" s="76"/>
      <c r="BT410" s="76"/>
    </row>
    <row r="411" spans="4:72"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M411" s="10"/>
      <c r="AN411" s="10"/>
      <c r="AO411" s="10"/>
      <c r="AP411" s="10"/>
      <c r="AQ411" s="10"/>
      <c r="AR411" s="10"/>
      <c r="AS411" s="10"/>
      <c r="AT411" s="17"/>
      <c r="AU411" s="10"/>
      <c r="AV411" s="10"/>
      <c r="AW411" s="10"/>
      <c r="AX411" s="10"/>
      <c r="AY411" s="10"/>
      <c r="AZ411" s="10"/>
      <c r="BA411" s="10"/>
      <c r="BB411" s="10"/>
      <c r="BC411" s="18"/>
      <c r="BD411" s="18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76"/>
      <c r="BR411" s="76"/>
      <c r="BS411" s="76"/>
      <c r="BT411" s="76"/>
    </row>
    <row r="412" spans="4:72"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M412" s="10"/>
      <c r="AN412" s="10"/>
      <c r="AO412" s="10"/>
      <c r="AP412" s="10"/>
      <c r="AQ412" s="10"/>
      <c r="AR412" s="10"/>
      <c r="AS412" s="10"/>
      <c r="AT412" s="17"/>
      <c r="AU412" s="10"/>
      <c r="AV412" s="10"/>
      <c r="AW412" s="10"/>
      <c r="AX412" s="10"/>
      <c r="AY412" s="10"/>
      <c r="AZ412" s="10"/>
      <c r="BA412" s="10"/>
      <c r="BB412" s="10"/>
      <c r="BC412" s="18"/>
      <c r="BD412" s="18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76"/>
      <c r="BR412" s="76"/>
      <c r="BS412" s="76"/>
      <c r="BT412" s="76"/>
    </row>
    <row r="413" spans="4:72"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M413" s="10"/>
      <c r="AN413" s="10"/>
      <c r="AO413" s="10"/>
      <c r="AP413" s="10"/>
      <c r="AQ413" s="10"/>
      <c r="AR413" s="10"/>
      <c r="AS413" s="10"/>
      <c r="AT413" s="17"/>
      <c r="AU413" s="10"/>
      <c r="AV413" s="10"/>
      <c r="AW413" s="10"/>
      <c r="AX413" s="10"/>
      <c r="AY413" s="10"/>
      <c r="AZ413" s="10"/>
      <c r="BA413" s="10"/>
      <c r="BB413" s="10"/>
      <c r="BC413" s="18"/>
      <c r="BD413" s="18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76"/>
      <c r="BR413" s="76"/>
      <c r="BS413" s="76"/>
      <c r="BT413" s="76"/>
    </row>
    <row r="414" spans="4:72"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M414" s="10"/>
      <c r="AN414" s="10"/>
      <c r="AO414" s="10"/>
      <c r="AP414" s="10"/>
      <c r="AQ414" s="10"/>
      <c r="AR414" s="10"/>
      <c r="AS414" s="10"/>
      <c r="AT414" s="17"/>
      <c r="AU414" s="10"/>
      <c r="AV414" s="10"/>
      <c r="AW414" s="10"/>
      <c r="AX414" s="10"/>
      <c r="AY414" s="10"/>
      <c r="AZ414" s="10"/>
      <c r="BA414" s="10"/>
      <c r="BB414" s="10"/>
      <c r="BC414" s="18"/>
      <c r="BD414" s="18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76"/>
      <c r="BR414" s="76"/>
      <c r="BS414" s="76"/>
      <c r="BT414" s="76"/>
    </row>
    <row r="415" spans="4:72"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M415" s="10"/>
      <c r="AN415" s="10"/>
      <c r="AO415" s="10"/>
      <c r="AP415" s="10"/>
      <c r="AQ415" s="10"/>
      <c r="AR415" s="10"/>
      <c r="AS415" s="10"/>
      <c r="AT415" s="17"/>
      <c r="AU415" s="10"/>
      <c r="AV415" s="10"/>
      <c r="AW415" s="10"/>
      <c r="AX415" s="10"/>
      <c r="AY415" s="10"/>
      <c r="AZ415" s="10"/>
      <c r="BA415" s="10"/>
      <c r="BB415" s="10"/>
      <c r="BC415" s="18"/>
      <c r="BD415" s="18"/>
    </row>
    <row r="416" spans="4:72"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M416" s="10"/>
      <c r="AN416" s="10"/>
      <c r="AO416" s="10"/>
      <c r="AP416" s="10"/>
      <c r="AQ416" s="10"/>
      <c r="AR416" s="10"/>
      <c r="AS416" s="10"/>
      <c r="AT416" s="17"/>
      <c r="AU416" s="10"/>
      <c r="AV416" s="10"/>
      <c r="AW416" s="10"/>
      <c r="AX416" s="10"/>
      <c r="AY416" s="10"/>
      <c r="AZ416" s="10"/>
      <c r="BA416" s="10"/>
      <c r="BB416" s="10"/>
      <c r="BC416" s="18"/>
      <c r="BD416" s="18"/>
    </row>
    <row r="419" spans="2:7">
      <c r="B419" s="10"/>
      <c r="C419" s="10"/>
      <c r="D419" s="10"/>
      <c r="E419" s="10"/>
      <c r="F419" s="10"/>
      <c r="G419" s="10"/>
    </row>
    <row r="420" spans="2:7">
      <c r="B420" s="10"/>
      <c r="C420" s="10"/>
      <c r="D420" s="10"/>
      <c r="E420" s="10"/>
      <c r="F420" s="10"/>
      <c r="G420" s="10"/>
    </row>
    <row r="421" spans="2:7">
      <c r="B421" s="10"/>
      <c r="C421" s="10"/>
      <c r="D421" s="10"/>
      <c r="E421" s="10"/>
      <c r="F421" s="10"/>
      <c r="G421" s="10"/>
    </row>
  </sheetData>
  <pageMargins left="0.05" right="0.05" top="1" bottom="1" header="0.5" footer="0.5"/>
  <pageSetup scale="70" orientation="landscape" r:id="rId1"/>
  <headerFooter alignWithMargins="0">
    <oddHeader>&amp;LDan Burgess&amp;CKnowledge Response Center Solution - Facilities&amp;RSoftware for Building service &amp; maintenance</oddHeader>
    <oddFooter>&amp;C&amp;F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AF79F-9835-4C4D-A634-5F084505F4ED}">
  <sheetPr codeName="Sheet5"/>
  <dimension ref="A3:B26"/>
  <sheetViews>
    <sheetView workbookViewId="0">
      <selection activeCell="F26" sqref="F26"/>
    </sheetView>
  </sheetViews>
  <sheetFormatPr defaultRowHeight="15"/>
  <sheetData>
    <row r="3" spans="1:2">
      <c r="A3">
        <v>2022</v>
      </c>
      <c r="B3">
        <v>100</v>
      </c>
    </row>
    <row r="4" spans="1:2">
      <c r="A4">
        <v>2023</v>
      </c>
      <c r="B4">
        <v>107.19112021857924</v>
      </c>
    </row>
    <row r="5" spans="1:2">
      <c r="A5">
        <v>2024</v>
      </c>
      <c r="B5">
        <v>110.59122255191258</v>
      </c>
    </row>
    <row r="6" spans="1:2">
      <c r="A6">
        <v>2025</v>
      </c>
      <c r="B6">
        <v>113.19265066406601</v>
      </c>
    </row>
    <row r="7" spans="1:2">
      <c r="A7">
        <v>2026</v>
      </c>
      <c r="B7">
        <v>115.72061986223015</v>
      </c>
    </row>
    <row r="8" spans="1:2">
      <c r="A8">
        <v>2027</v>
      </c>
      <c r="B8">
        <v>118.30504703915329</v>
      </c>
    </row>
    <row r="9" spans="1:2">
      <c r="A9">
        <v>2028</v>
      </c>
      <c r="B9">
        <v>120.94719308969438</v>
      </c>
    </row>
    <row r="10" spans="1:2">
      <c r="A10">
        <v>2029</v>
      </c>
      <c r="B10">
        <v>123.60803133766765</v>
      </c>
    </row>
    <row r="11" spans="1:2">
      <c r="A11">
        <v>2030</v>
      </c>
      <c r="B11">
        <v>126.32740802709634</v>
      </c>
    </row>
    <row r="12" spans="1:2">
      <c r="A12">
        <v>2031</v>
      </c>
      <c r="B12">
        <v>129.10661100369245</v>
      </c>
    </row>
    <row r="13" spans="1:2">
      <c r="A13">
        <v>2032</v>
      </c>
      <c r="B13">
        <v>131.94695644577368</v>
      </c>
    </row>
    <row r="14" spans="1:2">
      <c r="A14">
        <v>2033</v>
      </c>
      <c r="B14">
        <v>134.84978948758069</v>
      </c>
    </row>
    <row r="15" spans="1:2">
      <c r="A15">
        <v>2034</v>
      </c>
      <c r="B15">
        <v>137.81648485630748</v>
      </c>
    </row>
    <row r="16" spans="1:2">
      <c r="A16">
        <v>2035</v>
      </c>
      <c r="B16">
        <v>140.84844752314626</v>
      </c>
    </row>
    <row r="17" spans="1:2">
      <c r="A17">
        <v>2036</v>
      </c>
      <c r="B17">
        <v>143.94711336865549</v>
      </c>
    </row>
    <row r="18" spans="1:2">
      <c r="A18">
        <v>2037</v>
      </c>
      <c r="B18">
        <v>147.11394986276591</v>
      </c>
    </row>
    <row r="19" spans="1:2">
      <c r="A19">
        <v>2038</v>
      </c>
      <c r="B19">
        <v>150.35045675974675</v>
      </c>
    </row>
    <row r="20" spans="1:2">
      <c r="A20">
        <v>2039</v>
      </c>
      <c r="B20">
        <v>153.65816680846117</v>
      </c>
    </row>
    <row r="21" spans="1:2">
      <c r="A21">
        <v>2040</v>
      </c>
      <c r="B21">
        <v>157.03864647824733</v>
      </c>
    </row>
    <row r="22" spans="1:2">
      <c r="A22">
        <v>2041</v>
      </c>
      <c r="B22">
        <v>160.49349670076879</v>
      </c>
    </row>
    <row r="23" spans="1:2">
      <c r="A23">
        <v>2042</v>
      </c>
      <c r="B23">
        <v>164.02435362818571</v>
      </c>
    </row>
    <row r="24" spans="1:2">
      <c r="A24">
        <v>2043</v>
      </c>
      <c r="B24">
        <v>167.63288940800581</v>
      </c>
    </row>
    <row r="25" spans="1:2">
      <c r="A25">
        <v>2044</v>
      </c>
      <c r="B25">
        <v>171.32081297498195</v>
      </c>
    </row>
    <row r="26" spans="1:2">
      <c r="A26">
        <v>2045</v>
      </c>
      <c r="B26">
        <v>175.08987086043155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AEG Input File</vt:lpstr>
      <vt:lpstr>LC</vt:lpstr>
      <vt:lpstr>DLC-Smart TS</vt:lpstr>
      <vt:lpstr>3rd party cont.</vt:lpstr>
      <vt:lpstr>Inflation</vt:lpstr>
      <vt:lpstr>'3rd party cont.'!ASSUME</vt:lpstr>
      <vt:lpstr>'DLC-Smart TS'!ASSUME</vt:lpstr>
      <vt:lpstr>'3rd party cont.'!BILLINGS</vt:lpstr>
      <vt:lpstr>'DLC-Smart TS'!BILLINGS</vt:lpstr>
      <vt:lpstr>'3rd party cont.'!OANDM</vt:lpstr>
      <vt:lpstr>'DLC-Smart TS'!OANDM</vt:lpstr>
      <vt:lpstr>'3rd party cont.'!Print_Area</vt:lpstr>
      <vt:lpstr>'DLC-Smart TS'!Print_Area</vt:lpstr>
      <vt:lpstr>'3rd party cont.'!REVREQ</vt:lpstr>
      <vt:lpstr>'DLC-Smart TS'!REVREQ</vt:lpstr>
      <vt:lpstr>'3rd party cont.'!SUPPL</vt:lpstr>
      <vt:lpstr>'DLC-Smart TS'!SUPPL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Tommy</dc:creator>
  <cp:lastModifiedBy>Pardee, Tom</cp:lastModifiedBy>
  <dcterms:created xsi:type="dcterms:W3CDTF">2019-01-18T22:39:26Z</dcterms:created>
  <dcterms:modified xsi:type="dcterms:W3CDTF">2022-11-14T16:45:20Z</dcterms:modified>
</cp:coreProperties>
</file>